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75" windowWidth="15480" windowHeight="10800" activeTab="0"/>
  </bookViews>
  <sheets>
    <sheet name="FS3xx Version 2014-V20" sheetId="1" r:id="rId1"/>
  </sheets>
  <definedNames>
    <definedName name="_xlnm.Print_Area" localSheetId="0">'FS3xx Version 2014-V20'!$A$1:$R$128</definedName>
    <definedName name="_xlnm.Print_Titles" localSheetId="0">'FS3xx Version 2014-V20'!$1:$3</definedName>
  </definedNames>
  <calcPr fullCalcOnLoad="1"/>
</workbook>
</file>

<file path=xl/sharedStrings.xml><?xml version="1.0" encoding="utf-8"?>
<sst xmlns="http://schemas.openxmlformats.org/spreadsheetml/2006/main" count="150" uniqueCount="140">
  <si>
    <t>Carello 2 - Mechanical break-roll tension</t>
  </si>
  <si>
    <t>Carello 4 - Magnetical tension</t>
  </si>
  <si>
    <t>Group / Gruppo 32.</t>
  </si>
  <si>
    <t>32.1</t>
  </si>
  <si>
    <t>M</t>
  </si>
  <si>
    <t>Q</t>
  </si>
  <si>
    <t>Ø</t>
  </si>
  <si>
    <t>C</t>
  </si>
  <si>
    <t>V</t>
  </si>
  <si>
    <t>H</t>
  </si>
  <si>
    <t xml:space="preserve">OP1 / Quadro 1 </t>
  </si>
  <si>
    <t>OP2 / Quadro 2</t>
  </si>
  <si>
    <t>01</t>
  </si>
  <si>
    <t>02</t>
  </si>
  <si>
    <t>03</t>
  </si>
  <si>
    <t>06</t>
  </si>
  <si>
    <t>07</t>
  </si>
  <si>
    <t>08</t>
  </si>
  <si>
    <t>Code Pos 4. ELECTRICAL BOX / QUADRO ELECTRICO</t>
  </si>
  <si>
    <t>Code Pos 5 - 6. TURNTABLE / TAVOLA ROTANTE</t>
  </si>
  <si>
    <t>Code Pos 7. MAST / ALBERO</t>
  </si>
  <si>
    <t>Code Pos 8. CARRIAGE / CARELLO</t>
  </si>
  <si>
    <t>Code Pos 9. VARIOUS / VARIE</t>
  </si>
  <si>
    <t>Code Pos 1-2-3. SERIES OF MACHINES / SERIE DELLE MACCHINE</t>
  </si>
  <si>
    <t>Machine code</t>
  </si>
  <si>
    <t>.</t>
  </si>
  <si>
    <t>Discount</t>
  </si>
  <si>
    <t>Final price</t>
  </si>
  <si>
    <t>Client</t>
  </si>
  <si>
    <t>Discount in €</t>
  </si>
  <si>
    <t>FS Semi automatic / END-USER PRICES</t>
  </si>
  <si>
    <t>Standard motor group</t>
  </si>
  <si>
    <t>Motor group with shock-absorber</t>
  </si>
  <si>
    <t>Carello 0 - Mechanical film-core tension</t>
  </si>
  <si>
    <t xml:space="preserve">Total Group </t>
  </si>
  <si>
    <t>Packaging cost and codes</t>
  </si>
  <si>
    <t>16.8280</t>
  </si>
  <si>
    <t>16.8211</t>
  </si>
  <si>
    <t>16.8212</t>
  </si>
  <si>
    <t>I6.1046</t>
  </si>
  <si>
    <t>I6.1045</t>
  </si>
  <si>
    <t>16.8216</t>
  </si>
  <si>
    <t>I6.1047</t>
  </si>
  <si>
    <t>16.8214</t>
  </si>
  <si>
    <t>16.8218</t>
  </si>
  <si>
    <t>16.8680</t>
  </si>
  <si>
    <t>16.8681</t>
  </si>
  <si>
    <t>16.8682</t>
  </si>
  <si>
    <t>Options on the machine</t>
  </si>
  <si>
    <t>Select below on the next page eventual the options for your machine.</t>
  </si>
  <si>
    <t>GENERAL TERMS OF SALE</t>
  </si>
  <si>
    <t>INVOICING:</t>
  </si>
  <si>
    <t>INVOICE MOMENT:</t>
  </si>
  <si>
    <t>TECHNICAL COMMERCIAL INFORMATION:</t>
  </si>
  <si>
    <t>All information can be found at our website www.fromm-stretch.com</t>
  </si>
  <si>
    <t>Distributors logins will be submitted on request, via our website.</t>
  </si>
  <si>
    <t>DELIVERY:</t>
  </si>
  <si>
    <t>All prices are: Ex works Malacky Slovakia</t>
  </si>
  <si>
    <t>Additional special machines, approx 4 to 6 weeks after order. (Excluded holidays)</t>
  </si>
  <si>
    <t>20ft</t>
  </si>
  <si>
    <t>3 packs of 4 machines</t>
  </si>
  <si>
    <t>Total 12 machines</t>
  </si>
  <si>
    <t>40ft</t>
  </si>
  <si>
    <t>6 packs of 4 machines</t>
  </si>
  <si>
    <t>Total 24 machines</t>
  </si>
  <si>
    <t xml:space="preserve">  </t>
  </si>
  <si>
    <t>PRICE CHANGES:</t>
  </si>
  <si>
    <t>All prices are subject to change without notice.</t>
  </si>
  <si>
    <t>ITEM NOS:</t>
  </si>
  <si>
    <t>In order to prevent errors always include the correct item no. when ordering.</t>
  </si>
  <si>
    <t>The Invoice will be issued at the same time as the ready for pick up or shipment message of the concerning</t>
  </si>
  <si>
    <t>order  is send. The belonging CE Certificate(s) will be sent together with the Invoice.</t>
  </si>
  <si>
    <t>MAX. CONTAINER LOAD: (For machines with tables Ø1.500 and 1.650mm)</t>
  </si>
  <si>
    <t>Additional sizes or models on request!</t>
  </si>
  <si>
    <t>Machineprice + Options + Packaging</t>
  </si>
  <si>
    <t>ADVISED ENDUSER - Machineprice</t>
  </si>
  <si>
    <t>ADVISED ENDUSER - Options PRICE</t>
  </si>
  <si>
    <t>ADVISED ENDUSER - Packaging PRICE</t>
  </si>
  <si>
    <t>ADVISED ENDUSER - Machine PRICE</t>
  </si>
  <si>
    <t>I6.1049</t>
  </si>
  <si>
    <t>I6.1048</t>
  </si>
  <si>
    <t>22</t>
  </si>
  <si>
    <t>FS31x Series</t>
  </si>
  <si>
    <t>FS33x Series</t>
  </si>
  <si>
    <t>FS310 / FS330</t>
  </si>
  <si>
    <t>FS311 / FS331</t>
  </si>
  <si>
    <t>FS312 / FS332</t>
  </si>
  <si>
    <t>FS313 / FS333</t>
  </si>
  <si>
    <t>04</t>
  </si>
  <si>
    <t>16.8683</t>
  </si>
  <si>
    <t>Pitoption for table 1.650mm - FS3xx series</t>
  </si>
  <si>
    <t>Pitoption for table 1.800mm - FS3xx series</t>
  </si>
  <si>
    <t>Pitoption for table 1.500mm - FS3xx series</t>
  </si>
  <si>
    <t>Ramp for table 1.500mm / Max weight 1350Kg / L-1.449mm / W-990mm</t>
  </si>
  <si>
    <t>Ramp for table 1.650mm / Max weight 1.250Kg / L-1.550mm / W-1.000mm</t>
  </si>
  <si>
    <t>Ramp for table 1.650mm / Max weight 2.000Kg / L-1.550mm / W-1.000mm</t>
  </si>
  <si>
    <t>Ramp for table 1.800mm / Max weight 2.000Kg / L-1.550mm / W-1.000mm</t>
  </si>
  <si>
    <t>For 1.500mm tables Pallet / Carton box / LDPE Bag 110My / Max 4 together</t>
  </si>
  <si>
    <t>For 1.650mm tables Pallet / Carton box / LDPE Bag 110My / Max 4 together</t>
  </si>
  <si>
    <t>For 1.800mm tables Pallet / Carton box / LDPE Bag 110My / Max 4 together</t>
  </si>
  <si>
    <t>For 1.500mm tables Pallet / Carton box / LDPE Bag 110My / 4x / ISPM15</t>
  </si>
  <si>
    <t>For 1.650mm tables Pallet / Carton box / LDPE Bag 110My / 4x / ISPM15</t>
  </si>
  <si>
    <t>Pitoption for table 1.650mm - FS3xx series / With scale 16.8622</t>
  </si>
  <si>
    <t>All invoices will be sent by FROMM Wrapping Systems Srl (ITALY)</t>
  </si>
  <si>
    <t>DELIVERY TIME: From our stock FROMM Wrapping Systems. (If unsold)</t>
  </si>
  <si>
    <t>1.500mm</t>
  </si>
  <si>
    <t>1.650mm</t>
  </si>
  <si>
    <t>Mast 2.200mm / 2.100mm + 100mm</t>
  </si>
  <si>
    <t>Mast 2.500mm / 2.400mm + 100mm</t>
  </si>
  <si>
    <t>Mast 2.800mm / 2.700mm + 100mm</t>
  </si>
  <si>
    <t>Mast 3.200mm / 3.100mm + 100mm</t>
  </si>
  <si>
    <t>Carello 1 - Economic mechanical break-roll tension</t>
  </si>
  <si>
    <t>23</t>
  </si>
  <si>
    <t>Toppress unit + Standard motor group</t>
  </si>
  <si>
    <t>Toppress unit + Motor group with shock-absorber</t>
  </si>
  <si>
    <t>Ramp for table 1.650mm / Max weight 2.000Kg / L-1.826mm / W-1.200mm</t>
  </si>
  <si>
    <t>Ramp for table 1.800mm / Max weight 2.000Kg / L-1.826mm / W-1.200mm</t>
  </si>
  <si>
    <t>16.8221</t>
  </si>
  <si>
    <t>Ramp for table 2.200mm / Max weight 2.000Kg / L-1.826mm / W-1.200mm</t>
  </si>
  <si>
    <t>16.8685</t>
  </si>
  <si>
    <t>Pitoption for table 2.200mm - FS3xx series</t>
  </si>
  <si>
    <t>Ramp for table 1.500mm / Max weight 2.000Kg / L-1.826mm / W-1.200mm</t>
  </si>
  <si>
    <t>For 1.500/1.650mm tables Pallet / LDPE Bag 110My / Only one machine</t>
  </si>
  <si>
    <t>I6.1063</t>
  </si>
  <si>
    <t>FS3xx Turntable stretchwrappers series 2014</t>
  </si>
  <si>
    <t>ADVISED ENDUSER PRICES 2014</t>
  </si>
  <si>
    <t>Prices 2014</t>
  </si>
  <si>
    <r>
      <t xml:space="preserve">OP2 "AWP"/ Quadro 2 "AWP" </t>
    </r>
    <r>
      <rPr>
        <b/>
        <sz val="9"/>
        <rFont val="Arial"/>
        <family val="2"/>
      </rPr>
      <t xml:space="preserve">with 12 programs </t>
    </r>
  </si>
  <si>
    <t xml:space="preserve">1.650mm / 2.000KG / Scaleunit / Indicator FS3.2562 </t>
  </si>
  <si>
    <t xml:space="preserve">1.800mm / 2.000KG / Scaleunit / Indicator FS3.2562 </t>
  </si>
  <si>
    <t>OP1/OP2&amp;2-AWP</t>
  </si>
  <si>
    <t>Horse shoe 1.650mm front side (Only with standard motorgroup)</t>
  </si>
  <si>
    <t>1.800mm (Only in combination with motor group-shock absorber)</t>
  </si>
  <si>
    <t>2.200mm (Only in combination with motor group shock-absorber)</t>
  </si>
  <si>
    <t>FS35x Series</t>
  </si>
  <si>
    <t>Horse shoe 1.650mm right side  (Only w/st. motorgroup)_Changeable by client</t>
  </si>
  <si>
    <t>Horse shoe 1.650mm left side (Only w/st. motorgroup)_Changeable by client</t>
  </si>
  <si>
    <t>I1.9178</t>
  </si>
  <si>
    <t>Pallet for ramps</t>
  </si>
  <si>
    <t>16.8289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</si>
</sst>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_ * #,##0_ ;_ * \-#,##0_ ;_ * &quot;-&quot;??_ ;_ @_ "/>
    <numFmt numFmtId="195" formatCode="0.0000"/>
    <numFmt numFmtId="196" formatCode="_ * #,##0.00_ ;_ * \-#,##0.00_ ;_ * &quot;-&quot;??_ ;_ @_ "/>
    <numFmt numFmtId="197" formatCode="_ * #,##0.000_ ;_ * \-#,##0.000_ ;_ * &quot;-&quot;??_ ;_ @_ "/>
    <numFmt numFmtId="198" formatCode="0.0"/>
    <numFmt numFmtId="199" formatCode="_-* #,##0.00\ [$€]_-;\-* #,##0.00\ [$€]_-;_-* &quot;-&quot;??\ [$€]_-;_-@_-"/>
    <numFmt numFmtId="200" formatCode="_-* #,##0.0\ [$€]_-;\-* #,##0.0\ [$€]_-;_-* &quot;-&quot;??\ [$€]_-;_-@_-"/>
    <numFmt numFmtId="201" formatCode="_-* #,##0\ [$€]_-;\-* #,##0\ [$€]_-;_-* &quot;-&quot;??\ [$€]_-;_-@_-"/>
    <numFmt numFmtId="202" formatCode="&quot;Fr.&quot;\ #,##0;[Red]&quot;Fr.&quot;\ \-#,##0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[$€-2]\ #.##000_);[Red]\([$€-2]\ #.##000\)"/>
  </numFmts>
  <fonts count="5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99" fontId="0" fillId="0" borderId="0" applyFont="0" applyFill="0" applyBorder="0" applyAlignment="0" applyProtection="0"/>
    <xf numFmtId="0" fontId="40" fillId="28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1" fillId="0" borderId="12" xfId="47" applyNumberFormat="1" applyFont="1" applyFill="1" applyBorder="1" applyAlignment="1" quotePrefix="1">
      <alignment horizontal="left" vertical="center"/>
    </xf>
    <xf numFmtId="1" fontId="2" fillId="0" borderId="12" xfId="47" applyNumberFormat="1" applyFont="1" applyFill="1" applyBorder="1" applyAlignment="1" quotePrefix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1" fontId="2" fillId="34" borderId="10" xfId="47" applyNumberFormat="1" applyFont="1" applyFill="1" applyBorder="1" applyAlignment="1" quotePrefix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" fontId="8" fillId="33" borderId="10" xfId="47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2" fillId="35" borderId="17" xfId="0" applyNumberFormat="1" applyFont="1" applyFill="1" applyBorder="1" applyAlignment="1">
      <alignment horizontal="left" vertical="center"/>
    </xf>
    <xf numFmtId="0" fontId="0" fillId="35" borderId="18" xfId="0" applyFill="1" applyBorder="1" applyAlignment="1">
      <alignment/>
    </xf>
    <xf numFmtId="0" fontId="1" fillId="35" borderId="17" xfId="0" applyFon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2" fillId="37" borderId="17" xfId="0" applyFont="1" applyFill="1" applyBorder="1" applyAlignment="1" quotePrefix="1">
      <alignment horizontal="left" vertical="center"/>
    </xf>
    <xf numFmtId="0" fontId="0" fillId="37" borderId="17" xfId="0" applyFill="1" applyBorder="1" applyAlignment="1">
      <alignment vertical="center"/>
    </xf>
    <xf numFmtId="0" fontId="2" fillId="34" borderId="17" xfId="0" applyNumberFormat="1" applyFont="1" applyFill="1" applyBorder="1" applyAlignment="1">
      <alignment horizontal="left" vertical="center"/>
    </xf>
    <xf numFmtId="0" fontId="0" fillId="34" borderId="18" xfId="0" applyFill="1" applyBorder="1" applyAlignment="1">
      <alignment/>
    </xf>
    <xf numFmtId="0" fontId="2" fillId="38" borderId="17" xfId="0" applyNumberFormat="1" applyFont="1" applyFill="1" applyBorder="1" applyAlignment="1">
      <alignment horizontal="left" vertical="center"/>
    </xf>
    <xf numFmtId="0" fontId="0" fillId="38" borderId="18" xfId="0" applyFill="1" applyBorder="1" applyAlignment="1">
      <alignment/>
    </xf>
    <xf numFmtId="0" fontId="1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1" fillId="38" borderId="17" xfId="0" applyFont="1" applyFill="1" applyBorder="1" applyAlignment="1">
      <alignment horizontal="left" vertical="center"/>
    </xf>
    <xf numFmtId="0" fontId="0" fillId="38" borderId="17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1" fillId="37" borderId="17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1" fillId="38" borderId="10" xfId="0" applyFont="1" applyFill="1" applyBorder="1" applyAlignment="1">
      <alignment horizontal="left" vertical="center"/>
    </xf>
    <xf numFmtId="0" fontId="10" fillId="38" borderId="10" xfId="0" applyFont="1" applyFill="1" applyBorder="1" applyAlignment="1">
      <alignment horizontal="left" vertical="center"/>
    </xf>
    <xf numFmtId="1" fontId="2" fillId="38" borderId="10" xfId="47" applyNumberFormat="1" applyFont="1" applyFill="1" applyBorder="1" applyAlignment="1" quotePrefix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1" fontId="1" fillId="33" borderId="12" xfId="47" applyNumberFormat="1" applyFont="1" applyFill="1" applyBorder="1" applyAlignment="1" quotePrefix="1">
      <alignment horizontal="center" vertical="center"/>
    </xf>
    <xf numFmtId="0" fontId="1" fillId="36" borderId="15" xfId="0" applyFont="1" applyFill="1" applyBorder="1" applyAlignment="1" quotePrefix="1">
      <alignment horizontal="left" vertical="center"/>
    </xf>
    <xf numFmtId="0" fontId="0" fillId="40" borderId="10" xfId="0" applyFill="1" applyBorder="1" applyAlignment="1">
      <alignment vertical="center"/>
    </xf>
    <xf numFmtId="0" fontId="0" fillId="40" borderId="10" xfId="0" applyFill="1" applyBorder="1" applyAlignment="1">
      <alignment/>
    </xf>
    <xf numFmtId="0" fontId="0" fillId="40" borderId="19" xfId="0" applyFill="1" applyBorder="1" applyAlignment="1">
      <alignment/>
    </xf>
    <xf numFmtId="0" fontId="0" fillId="41" borderId="10" xfId="0" applyFill="1" applyBorder="1" applyAlignment="1">
      <alignment vertical="center"/>
    </xf>
    <xf numFmtId="0" fontId="0" fillId="41" borderId="10" xfId="0" applyFill="1" applyBorder="1" applyAlignment="1">
      <alignment/>
    </xf>
    <xf numFmtId="0" fontId="0" fillId="41" borderId="19" xfId="0" applyFill="1" applyBorder="1" applyAlignment="1">
      <alignment/>
    </xf>
    <xf numFmtId="0" fontId="0" fillId="42" borderId="0" xfId="0" applyFont="1" applyFill="1" applyAlignment="1">
      <alignment vertical="center"/>
    </xf>
    <xf numFmtId="0" fontId="0" fillId="42" borderId="0" xfId="0" applyFont="1" applyFill="1" applyBorder="1" applyAlignment="1">
      <alignment vertical="center"/>
    </xf>
    <xf numFmtId="0" fontId="0" fillId="42" borderId="0" xfId="0" applyFont="1" applyFill="1" applyBorder="1" applyAlignment="1">
      <alignment vertical="top"/>
    </xf>
    <xf numFmtId="0" fontId="0" fillId="42" borderId="11" xfId="0" applyFont="1" applyFill="1" applyBorder="1" applyAlignment="1">
      <alignment/>
    </xf>
    <xf numFmtId="0" fontId="0" fillId="42" borderId="11" xfId="0" applyFont="1" applyFill="1" applyBorder="1" applyAlignment="1">
      <alignment vertical="center"/>
    </xf>
    <xf numFmtId="0" fontId="0" fillId="42" borderId="20" xfId="0" applyFont="1" applyFill="1" applyBorder="1" applyAlignment="1">
      <alignment vertical="center"/>
    </xf>
    <xf numFmtId="0" fontId="7" fillId="42" borderId="21" xfId="0" applyFont="1" applyFill="1" applyBorder="1" applyAlignment="1">
      <alignment horizontal="center" vertical="center"/>
    </xf>
    <xf numFmtId="0" fontId="0" fillId="42" borderId="20" xfId="0" applyFont="1" applyFill="1" applyBorder="1" applyAlignment="1">
      <alignment vertical="top"/>
    </xf>
    <xf numFmtId="0" fontId="0" fillId="42" borderId="0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7" fillId="4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8" fontId="0" fillId="43" borderId="0" xfId="0" applyNumberFormat="1" applyFont="1" applyFill="1" applyBorder="1" applyAlignment="1">
      <alignment vertical="center"/>
    </xf>
    <xf numFmtId="49" fontId="0" fillId="43" borderId="0" xfId="0" applyNumberFormat="1" applyFont="1" applyFill="1" applyAlignment="1">
      <alignment vertical="center"/>
    </xf>
    <xf numFmtId="0" fontId="10" fillId="43" borderId="0" xfId="0" applyFont="1" applyFill="1" applyAlignment="1">
      <alignment vertical="center"/>
    </xf>
    <xf numFmtId="0" fontId="0" fillId="43" borderId="0" xfId="0" applyFont="1" applyFill="1" applyAlignment="1">
      <alignment horizontal="left" vertical="center"/>
    </xf>
    <xf numFmtId="0" fontId="0" fillId="43" borderId="0" xfId="0" applyFont="1" applyFill="1" applyAlignment="1">
      <alignment horizontal="center" vertical="center"/>
    </xf>
    <xf numFmtId="0" fontId="0" fillId="43" borderId="0" xfId="0" applyFont="1" applyFill="1" applyBorder="1" applyAlignment="1">
      <alignment horizontal="center" vertical="center"/>
    </xf>
    <xf numFmtId="0" fontId="0" fillId="43" borderId="0" xfId="0" applyFont="1" applyFill="1" applyAlignment="1">
      <alignment vertical="center"/>
    </xf>
    <xf numFmtId="0" fontId="0" fillId="43" borderId="20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vertical="center"/>
    </xf>
    <xf numFmtId="0" fontId="10" fillId="45" borderId="10" xfId="0" applyFont="1" applyFill="1" applyBorder="1" applyAlignment="1">
      <alignment vertical="center"/>
    </xf>
    <xf numFmtId="0" fontId="10" fillId="46" borderId="10" xfId="0" applyFont="1" applyFill="1" applyBorder="1" applyAlignment="1">
      <alignment vertical="center"/>
    </xf>
    <xf numFmtId="0" fontId="10" fillId="35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" fontId="3" fillId="0" borderId="21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/>
    </xf>
    <xf numFmtId="0" fontId="0" fillId="42" borderId="0" xfId="0" applyFont="1" applyFill="1" applyBorder="1" applyAlignment="1">
      <alignment horizontal="left" vertical="center"/>
    </xf>
    <xf numFmtId="0" fontId="7" fillId="42" borderId="17" xfId="0" applyFont="1" applyFill="1" applyBorder="1" applyAlignment="1">
      <alignment horizontal="left" vertical="center"/>
    </xf>
    <xf numFmtId="0" fontId="0" fillId="42" borderId="0" xfId="0" applyFont="1" applyFill="1" applyBorder="1" applyAlignment="1">
      <alignment horizontal="left" vertical="top"/>
    </xf>
    <xf numFmtId="0" fontId="0" fillId="42" borderId="0" xfId="0" applyFont="1" applyFill="1" applyBorder="1" applyAlignment="1">
      <alignment horizontal="left"/>
    </xf>
    <xf numFmtId="0" fontId="0" fillId="42" borderId="0" xfId="0" applyFont="1" applyFill="1" applyAlignment="1">
      <alignment horizontal="left" vertical="center"/>
    </xf>
    <xf numFmtId="0" fontId="6" fillId="43" borderId="0" xfId="0" applyFont="1" applyFill="1" applyBorder="1" applyAlignment="1">
      <alignment horizontal="left" vertical="center"/>
    </xf>
    <xf numFmtId="0" fontId="6" fillId="43" borderId="0" xfId="0" applyFont="1" applyFill="1" applyBorder="1" applyAlignment="1">
      <alignment vertical="center"/>
    </xf>
    <xf numFmtId="0" fontId="6" fillId="43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10" fillId="44" borderId="10" xfId="0" applyFont="1" applyFill="1" applyBorder="1" applyAlignment="1" applyProtection="1">
      <alignment/>
      <protection locked="0"/>
    </xf>
    <xf numFmtId="0" fontId="10" fillId="44" borderId="19" xfId="0" applyFont="1" applyFill="1" applyBorder="1" applyAlignment="1" applyProtection="1">
      <alignment/>
      <protection locked="0"/>
    </xf>
    <xf numFmtId="0" fontId="10" fillId="45" borderId="10" xfId="0" applyFont="1" applyFill="1" applyBorder="1" applyAlignment="1" applyProtection="1">
      <alignment/>
      <protection locked="0"/>
    </xf>
    <xf numFmtId="0" fontId="10" fillId="45" borderId="19" xfId="0" applyFont="1" applyFill="1" applyBorder="1" applyAlignment="1" applyProtection="1">
      <alignment/>
      <protection locked="0"/>
    </xf>
    <xf numFmtId="0" fontId="10" fillId="46" borderId="10" xfId="0" applyFont="1" applyFill="1" applyBorder="1" applyAlignment="1" applyProtection="1">
      <alignment vertical="center"/>
      <protection locked="0"/>
    </xf>
    <xf numFmtId="0" fontId="10" fillId="46" borderId="10" xfId="0" applyFont="1" applyFill="1" applyBorder="1" applyAlignment="1" applyProtection="1">
      <alignment/>
      <protection locked="0"/>
    </xf>
    <xf numFmtId="0" fontId="10" fillId="46" borderId="19" xfId="0" applyFont="1" applyFill="1" applyBorder="1" applyAlignment="1" applyProtection="1">
      <alignment/>
      <protection locked="0"/>
    </xf>
    <xf numFmtId="0" fontId="10" fillId="35" borderId="17" xfId="0" applyFont="1" applyFill="1" applyBorder="1" applyAlignment="1" applyProtection="1">
      <alignment vertical="center"/>
      <protection locked="0"/>
    </xf>
    <xf numFmtId="0" fontId="10" fillId="35" borderId="17" xfId="0" applyFont="1" applyFill="1" applyBorder="1" applyAlignment="1" applyProtection="1">
      <alignment/>
      <protection locked="0"/>
    </xf>
    <xf numFmtId="0" fontId="10" fillId="35" borderId="18" xfId="0" applyFont="1" applyFill="1" applyBorder="1" applyAlignment="1" applyProtection="1">
      <alignment/>
      <protection locked="0"/>
    </xf>
    <xf numFmtId="178" fontId="0" fillId="43" borderId="0" xfId="0" applyNumberFormat="1" applyFill="1" applyBorder="1" applyAlignment="1">
      <alignment vertical="center"/>
    </xf>
    <xf numFmtId="178" fontId="0" fillId="43" borderId="22" xfId="0" applyNumberFormat="1" applyFill="1" applyBorder="1" applyAlignment="1">
      <alignment vertical="center"/>
    </xf>
    <xf numFmtId="49" fontId="10" fillId="43" borderId="0" xfId="0" applyNumberFormat="1" applyFont="1" applyFill="1" applyBorder="1" applyAlignment="1">
      <alignment horizontal="left" vertical="center"/>
    </xf>
    <xf numFmtId="0" fontId="11" fillId="43" borderId="0" xfId="0" applyFont="1" applyFill="1" applyBorder="1" applyAlignment="1">
      <alignment horizontal="left" vertical="center"/>
    </xf>
    <xf numFmtId="0" fontId="11" fillId="47" borderId="10" xfId="0" applyFont="1" applyFill="1" applyBorder="1" applyAlignment="1">
      <alignment horizontal="left" vertical="center"/>
    </xf>
    <xf numFmtId="0" fontId="10" fillId="47" borderId="10" xfId="0" applyFont="1" applyFill="1" applyBorder="1" applyAlignment="1">
      <alignment vertical="center"/>
    </xf>
    <xf numFmtId="0" fontId="2" fillId="47" borderId="10" xfId="0" applyFont="1" applyFill="1" applyBorder="1" applyAlignment="1">
      <alignment horizontal="left" vertical="center"/>
    </xf>
    <xf numFmtId="0" fontId="1" fillId="47" borderId="17" xfId="0" applyFont="1" applyFill="1" applyBorder="1" applyAlignment="1">
      <alignment horizontal="center" vertical="center"/>
    </xf>
    <xf numFmtId="0" fontId="10" fillId="47" borderId="17" xfId="0" applyFont="1" applyFill="1" applyBorder="1" applyAlignment="1">
      <alignment vertical="center"/>
    </xf>
    <xf numFmtId="0" fontId="10" fillId="47" borderId="17" xfId="0" applyFont="1" applyFill="1" applyBorder="1" applyAlignment="1" applyProtection="1">
      <alignment vertical="center"/>
      <protection locked="0"/>
    </xf>
    <xf numFmtId="0" fontId="10" fillId="47" borderId="17" xfId="0" applyFont="1" applyFill="1" applyBorder="1" applyAlignment="1" applyProtection="1">
      <alignment/>
      <protection locked="0"/>
    </xf>
    <xf numFmtId="0" fontId="10" fillId="47" borderId="18" xfId="0" applyFont="1" applyFill="1" applyBorder="1" applyAlignment="1" applyProtection="1">
      <alignment/>
      <protection locked="0"/>
    </xf>
    <xf numFmtId="0" fontId="0" fillId="47" borderId="0" xfId="0" applyFill="1" applyBorder="1" applyAlignment="1">
      <alignment vertical="center"/>
    </xf>
    <xf numFmtId="0" fontId="0" fillId="47" borderId="12" xfId="0" applyFill="1" applyBorder="1" applyAlignment="1">
      <alignment vertical="center"/>
    </xf>
    <xf numFmtId="0" fontId="0" fillId="47" borderId="17" xfId="0" applyFill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49" fontId="11" fillId="43" borderId="0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49" fontId="6" fillId="36" borderId="21" xfId="0" applyNumberFormat="1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left" vertical="center"/>
    </xf>
    <xf numFmtId="1" fontId="1" fillId="36" borderId="10" xfId="47" applyNumberFormat="1" applyFont="1" applyFill="1" applyBorder="1" applyAlignment="1" quotePrefix="1">
      <alignment horizontal="left" vertical="center"/>
    </xf>
    <xf numFmtId="49" fontId="11" fillId="0" borderId="24" xfId="0" applyNumberFormat="1" applyFont="1" applyBorder="1" applyAlignment="1">
      <alignment vertical="center"/>
    </xf>
    <xf numFmtId="49" fontId="13" fillId="39" borderId="21" xfId="0" applyNumberFormat="1" applyFont="1" applyFill="1" applyBorder="1" applyAlignment="1">
      <alignment horizontal="left" vertical="center"/>
    </xf>
    <xf numFmtId="49" fontId="3" fillId="0" borderId="21" xfId="0" applyNumberFormat="1" applyFont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49" fontId="6" fillId="37" borderId="21" xfId="0" applyNumberFormat="1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left" vertical="center"/>
    </xf>
    <xf numFmtId="0" fontId="10" fillId="37" borderId="10" xfId="0" applyFont="1" applyFill="1" applyBorder="1" applyAlignment="1" quotePrefix="1">
      <alignment horizontal="center" vertical="center"/>
    </xf>
    <xf numFmtId="1" fontId="2" fillId="37" borderId="10" xfId="47" applyNumberFormat="1" applyFont="1" applyFill="1" applyBorder="1" applyAlignment="1" quotePrefix="1">
      <alignment horizontal="left" vertical="center"/>
    </xf>
    <xf numFmtId="0" fontId="0" fillId="37" borderId="0" xfId="0" applyFill="1" applyBorder="1" applyAlignment="1">
      <alignment vertical="center"/>
    </xf>
    <xf numFmtId="49" fontId="6" fillId="34" borderId="21" xfId="0" applyNumberFormat="1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49" fontId="6" fillId="38" borderId="21" xfId="0" applyNumberFormat="1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49" fontId="6" fillId="35" borderId="21" xfId="0" applyNumberFormat="1" applyFont="1" applyFill="1" applyBorder="1" applyAlignment="1">
      <alignment horizontal="left" vertical="center"/>
    </xf>
    <xf numFmtId="49" fontId="6" fillId="47" borderId="21" xfId="0" applyNumberFormat="1" applyFont="1" applyFill="1" applyBorder="1" applyAlignment="1">
      <alignment horizontal="left" vertical="center"/>
    </xf>
    <xf numFmtId="49" fontId="0" fillId="0" borderId="20" xfId="0" applyNumberFormat="1" applyFont="1" applyBorder="1" applyAlignment="1">
      <alignment vertical="center"/>
    </xf>
    <xf numFmtId="49" fontId="10" fillId="0" borderId="16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1" fillId="0" borderId="25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37" borderId="12" xfId="0" applyFill="1" applyBorder="1" applyAlignment="1">
      <alignment vertical="center"/>
    </xf>
    <xf numFmtId="0" fontId="10" fillId="0" borderId="13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7" fillId="48" borderId="15" xfId="0" applyFont="1" applyFill="1" applyBorder="1" applyAlignment="1">
      <alignment horizontal="left" vertical="center"/>
    </xf>
    <xf numFmtId="0" fontId="10" fillId="48" borderId="17" xfId="0" applyFont="1" applyFill="1" applyBorder="1" applyAlignment="1">
      <alignment vertical="center"/>
    </xf>
    <xf numFmtId="0" fontId="0" fillId="48" borderId="17" xfId="0" applyFont="1" applyFill="1" applyBorder="1" applyAlignment="1">
      <alignment horizontal="left" vertical="center"/>
    </xf>
    <xf numFmtId="0" fontId="0" fillId="48" borderId="17" xfId="0" applyFont="1" applyFill="1" applyBorder="1" applyAlignment="1">
      <alignment horizontal="center" vertical="center"/>
    </xf>
    <xf numFmtId="0" fontId="0" fillId="48" borderId="17" xfId="0" applyFont="1" applyFill="1" applyBorder="1" applyAlignment="1">
      <alignment vertical="center"/>
    </xf>
    <xf numFmtId="0" fontId="0" fillId="48" borderId="18" xfId="0" applyFont="1" applyFill="1" applyBorder="1" applyAlignment="1">
      <alignment vertical="center"/>
    </xf>
    <xf numFmtId="0" fontId="6" fillId="0" borderId="20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8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0" xfId="36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" fillId="43" borderId="11" xfId="0" applyFont="1" applyFill="1" applyBorder="1" applyAlignment="1">
      <alignment horizontal="right" vertical="center"/>
    </xf>
    <xf numFmtId="0" fontId="6" fillId="43" borderId="11" xfId="0" applyFont="1" applyFill="1" applyBorder="1" applyAlignment="1">
      <alignment horizontal="center" vertical="center"/>
    </xf>
    <xf numFmtId="0" fontId="6" fillId="43" borderId="0" xfId="0" applyFont="1" applyFill="1" applyBorder="1" applyAlignment="1">
      <alignment horizontal="right" vertical="center"/>
    </xf>
    <xf numFmtId="0" fontId="0" fillId="43" borderId="0" xfId="0" applyFont="1" applyFill="1" applyBorder="1" applyAlignment="1">
      <alignment horizontal="right" vertical="center"/>
    </xf>
    <xf numFmtId="10" fontId="0" fillId="43" borderId="0" xfId="0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 applyBorder="1" applyAlignment="1">
      <alignment horizontal="center" vertical="center"/>
    </xf>
    <xf numFmtId="0" fontId="10" fillId="43" borderId="11" xfId="0" applyFont="1" applyFill="1" applyBorder="1" applyAlignment="1">
      <alignment vertical="center"/>
    </xf>
    <xf numFmtId="0" fontId="0" fillId="43" borderId="11" xfId="0" applyFont="1" applyFill="1" applyBorder="1" applyAlignment="1">
      <alignment horizontal="left" vertical="center"/>
    </xf>
    <xf numFmtId="0" fontId="10" fillId="43" borderId="13" xfId="0" applyFont="1" applyFill="1" applyBorder="1" applyAlignment="1">
      <alignment vertical="center"/>
    </xf>
    <xf numFmtId="0" fontId="0" fillId="43" borderId="13" xfId="0" applyFont="1" applyFill="1" applyBorder="1" applyAlignment="1">
      <alignment horizontal="left" vertical="center"/>
    </xf>
    <xf numFmtId="0" fontId="52" fillId="43" borderId="11" xfId="0" applyFont="1" applyFill="1" applyBorder="1" applyAlignment="1">
      <alignment horizontal="right" vertical="center"/>
    </xf>
    <xf numFmtId="0" fontId="52" fillId="43" borderId="13" xfId="0" applyFont="1" applyFill="1" applyBorder="1" applyAlignment="1">
      <alignment horizontal="right" vertical="center"/>
    </xf>
    <xf numFmtId="44" fontId="0" fillId="42" borderId="0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36" borderId="17" xfId="0" applyFont="1" applyFill="1" applyBorder="1" applyAlignment="1">
      <alignment horizontal="left" vertical="center"/>
    </xf>
    <xf numFmtId="0" fontId="0" fillId="36" borderId="17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" fontId="2" fillId="0" borderId="17" xfId="47" applyNumberFormat="1" applyFont="1" applyFill="1" applyBorder="1" applyAlignment="1" quotePrefix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1" fontId="2" fillId="0" borderId="28" xfId="47" applyNumberFormat="1" applyFont="1" applyFill="1" applyBorder="1" applyAlignment="1" quotePrefix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9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left" vertical="center"/>
    </xf>
    <xf numFmtId="49" fontId="0" fillId="43" borderId="11" xfId="0" applyNumberFormat="1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/>
    </xf>
    <xf numFmtId="0" fontId="0" fillId="47" borderId="20" xfId="0" applyFill="1" applyBorder="1" applyAlignment="1">
      <alignment vertical="center"/>
    </xf>
    <xf numFmtId="0" fontId="0" fillId="47" borderId="26" xfId="0" applyFill="1" applyBorder="1" applyAlignment="1">
      <alignment vertical="center"/>
    </xf>
    <xf numFmtId="49" fontId="0" fillId="43" borderId="12" xfId="0" applyNumberFormat="1" applyFont="1" applyFill="1" applyBorder="1" applyAlignment="1">
      <alignment vertical="center"/>
    </xf>
    <xf numFmtId="0" fontId="10" fillId="43" borderId="12" xfId="0" applyFont="1" applyFill="1" applyBorder="1" applyAlignment="1">
      <alignment vertical="center"/>
    </xf>
    <xf numFmtId="0" fontId="0" fillId="43" borderId="12" xfId="0" applyFont="1" applyFill="1" applyBorder="1" applyAlignment="1">
      <alignment horizontal="left" vertical="center"/>
    </xf>
    <xf numFmtId="0" fontId="0" fillId="43" borderId="12" xfId="0" applyFont="1" applyFill="1" applyBorder="1" applyAlignment="1">
      <alignment horizontal="center" vertical="center"/>
    </xf>
    <xf numFmtId="0" fontId="0" fillId="43" borderId="12" xfId="0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0" fillId="4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0" fillId="43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horizontal="left"/>
    </xf>
    <xf numFmtId="0" fontId="0" fillId="47" borderId="22" xfId="0" applyFill="1" applyBorder="1" applyAlignment="1">
      <alignment vertical="center"/>
    </xf>
    <xf numFmtId="0" fontId="1" fillId="47" borderId="0" xfId="0" applyFont="1" applyFill="1" applyBorder="1" applyAlignment="1">
      <alignment horizontal="center" vertical="center"/>
    </xf>
    <xf numFmtId="178" fontId="10" fillId="43" borderId="24" xfId="0" applyNumberFormat="1" applyFont="1" applyFill="1" applyBorder="1" applyAlignment="1" applyProtection="1">
      <alignment vertical="center"/>
      <protection locked="0"/>
    </xf>
    <xf numFmtId="178" fontId="10" fillId="0" borderId="13" xfId="0" applyNumberFormat="1" applyFont="1" applyBorder="1" applyAlignment="1" applyProtection="1">
      <alignment vertical="center"/>
      <protection locked="0"/>
    </xf>
    <xf numFmtId="178" fontId="10" fillId="0" borderId="28" xfId="0" applyNumberFormat="1" applyFont="1" applyBorder="1" applyAlignment="1" applyProtection="1">
      <alignment vertical="center"/>
      <protection locked="0"/>
    </xf>
    <xf numFmtId="0" fontId="2" fillId="36" borderId="20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8" fontId="10" fillId="43" borderId="24" xfId="0" applyNumberFormat="1" applyFont="1" applyFill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28" xfId="0" applyNumberFormat="1" applyFont="1" applyBorder="1" applyAlignment="1">
      <alignment vertical="center"/>
    </xf>
    <xf numFmtId="0" fontId="0" fillId="43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43" borderId="11" xfId="0" applyFont="1" applyFill="1" applyBorder="1" applyAlignment="1">
      <alignment horizontal="right" vertical="center"/>
    </xf>
    <xf numFmtId="178" fontId="0" fillId="43" borderId="21" xfId="0" applyNumberFormat="1" applyFont="1" applyFill="1" applyBorder="1" applyAlignment="1">
      <alignment vertical="center"/>
    </xf>
    <xf numFmtId="178" fontId="0" fillId="43" borderId="10" xfId="0" applyNumberFormat="1" applyFont="1" applyFill="1" applyBorder="1" applyAlignment="1">
      <alignment vertical="center"/>
    </xf>
    <xf numFmtId="178" fontId="0" fillId="43" borderId="19" xfId="0" applyNumberFormat="1" applyFont="1" applyFill="1" applyBorder="1" applyAlignment="1">
      <alignment vertical="center"/>
    </xf>
    <xf numFmtId="1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43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8" fontId="10" fillId="43" borderId="16" xfId="0" applyNumberFormat="1" applyFont="1" applyFill="1" applyBorder="1" applyAlignment="1" applyProtection="1">
      <alignment vertical="center"/>
      <protection locked="0"/>
    </xf>
    <xf numFmtId="178" fontId="10" fillId="0" borderId="16" xfId="0" applyNumberFormat="1" applyFont="1" applyBorder="1" applyAlignment="1" applyProtection="1">
      <alignment vertical="center"/>
      <protection locked="0"/>
    </xf>
    <xf numFmtId="0" fontId="10" fillId="43" borderId="29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43" borderId="32" xfId="0" applyFont="1" applyFill="1" applyBorder="1" applyAlignment="1">
      <alignment horizontal="center" vertical="center"/>
    </xf>
    <xf numFmtId="0" fontId="0" fillId="43" borderId="32" xfId="0" applyFill="1" applyBorder="1" applyAlignment="1">
      <alignment vertical="center"/>
    </xf>
    <xf numFmtId="0" fontId="6" fillId="43" borderId="0" xfId="0" applyFont="1" applyFill="1" applyAlignment="1">
      <alignment horizontal="right" vertical="center"/>
    </xf>
    <xf numFmtId="178" fontId="0" fillId="43" borderId="24" xfId="0" applyNumberFormat="1" applyFont="1" applyFill="1" applyBorder="1" applyAlignment="1">
      <alignment vertical="center"/>
    </xf>
    <xf numFmtId="178" fontId="0" fillId="43" borderId="13" xfId="0" applyNumberFormat="1" applyFill="1" applyBorder="1" applyAlignment="1">
      <alignment vertical="center"/>
    </xf>
    <xf numFmtId="178" fontId="0" fillId="43" borderId="28" xfId="0" applyNumberFormat="1" applyFill="1" applyBorder="1" applyAlignment="1">
      <alignment vertical="center"/>
    </xf>
    <xf numFmtId="178" fontId="10" fillId="43" borderId="23" xfId="0" applyNumberFormat="1" applyFont="1" applyFill="1" applyBorder="1" applyAlignment="1" applyProtection="1">
      <alignment vertical="center"/>
      <protection locked="0"/>
    </xf>
    <xf numFmtId="178" fontId="10" fillId="0" borderId="14" xfId="0" applyNumberFormat="1" applyFont="1" applyBorder="1" applyAlignment="1" applyProtection="1">
      <alignment vertical="center"/>
      <protection locked="0"/>
    </xf>
    <xf numFmtId="178" fontId="10" fillId="0" borderId="33" xfId="0" applyNumberFormat="1" applyFont="1" applyBorder="1" applyAlignment="1" applyProtection="1">
      <alignment vertical="center"/>
      <protection locked="0"/>
    </xf>
    <xf numFmtId="178" fontId="2" fillId="43" borderId="0" xfId="0" applyNumberFormat="1" applyFont="1" applyFill="1" applyBorder="1" applyAlignment="1">
      <alignment vertical="center"/>
    </xf>
    <xf numFmtId="0" fontId="2" fillId="43" borderId="0" xfId="0" applyFont="1" applyFill="1" applyBorder="1" applyAlignment="1">
      <alignment vertical="center"/>
    </xf>
    <xf numFmtId="0" fontId="2" fillId="43" borderId="22" xfId="0" applyFont="1" applyFill="1" applyBorder="1" applyAlignment="1">
      <alignment vertical="center"/>
    </xf>
    <xf numFmtId="0" fontId="0" fillId="43" borderId="0" xfId="0" applyFont="1" applyFill="1" applyAlignment="1">
      <alignment horizontal="right" vertical="center"/>
    </xf>
    <xf numFmtId="178" fontId="0" fillId="43" borderId="23" xfId="0" applyNumberFormat="1" applyFont="1" applyFill="1" applyBorder="1" applyAlignment="1">
      <alignment vertical="center"/>
    </xf>
    <xf numFmtId="178" fontId="0" fillId="43" borderId="14" xfId="0" applyNumberFormat="1" applyFont="1" applyFill="1" applyBorder="1" applyAlignment="1">
      <alignment vertical="center"/>
    </xf>
    <xf numFmtId="178" fontId="0" fillId="43" borderId="33" xfId="0" applyNumberFormat="1" applyFont="1" applyFill="1" applyBorder="1" applyAlignment="1">
      <alignment vertical="center"/>
    </xf>
    <xf numFmtId="10" fontId="0" fillId="40" borderId="23" xfId="0" applyNumberFormat="1" applyFont="1" applyFill="1" applyBorder="1" applyAlignment="1" applyProtection="1">
      <alignment horizontal="center" vertical="center"/>
      <protection locked="0"/>
    </xf>
    <xf numFmtId="10" fontId="0" fillId="40" borderId="14" xfId="0" applyNumberFormat="1" applyFont="1" applyFill="1" applyBorder="1" applyAlignment="1" applyProtection="1">
      <alignment horizontal="center" vertical="center"/>
      <protection locked="0"/>
    </xf>
    <xf numFmtId="10" fontId="0" fillId="40" borderId="33" xfId="0" applyNumberFormat="1" applyFont="1" applyFill="1" applyBorder="1" applyAlignment="1" applyProtection="1">
      <alignment horizontal="center" vertical="center"/>
      <protection locked="0"/>
    </xf>
    <xf numFmtId="0" fontId="6" fillId="43" borderId="13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3" fillId="39" borderId="1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top"/>
      <protection locked="0"/>
    </xf>
    <xf numFmtId="1" fontId="3" fillId="0" borderId="19" xfId="0" applyNumberFormat="1" applyFont="1" applyFill="1" applyBorder="1" applyAlignment="1" applyProtection="1">
      <alignment horizontal="center" vertical="top"/>
      <protection locked="0"/>
    </xf>
    <xf numFmtId="0" fontId="7" fillId="49" borderId="21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0" fillId="43" borderId="15" xfId="0" applyFont="1" applyFill="1" applyBorder="1" applyAlignment="1">
      <alignment horizontal="left" vertical="center"/>
    </xf>
    <xf numFmtId="0" fontId="6" fillId="43" borderId="26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43" borderId="2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178" fontId="10" fillId="43" borderId="34" xfId="0" applyNumberFormat="1" applyFont="1" applyFill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178" fontId="53" fillId="43" borderId="24" xfId="0" applyNumberFormat="1" applyFont="1" applyFill="1" applyBorder="1" applyAlignment="1" applyProtection="1">
      <alignment vertical="center"/>
      <protection locked="0"/>
    </xf>
    <xf numFmtId="178" fontId="53" fillId="0" borderId="13" xfId="0" applyNumberFormat="1" applyFont="1" applyBorder="1" applyAlignment="1" applyProtection="1">
      <alignment vertical="center"/>
      <protection locked="0"/>
    </xf>
    <xf numFmtId="178" fontId="53" fillId="0" borderId="28" xfId="0" applyNumberFormat="1" applyFont="1" applyBorder="1" applyAlignment="1" applyProtection="1">
      <alignment vertical="center"/>
      <protection locked="0"/>
    </xf>
    <xf numFmtId="178" fontId="10" fillId="43" borderId="25" xfId="0" applyNumberFormat="1" applyFont="1" applyFill="1" applyBorder="1" applyAlignment="1" applyProtection="1">
      <alignment vertical="center"/>
      <protection locked="0"/>
    </xf>
    <xf numFmtId="178" fontId="10" fillId="0" borderId="25" xfId="0" applyNumberFormat="1" applyFont="1" applyBorder="1" applyAlignment="1" applyProtection="1">
      <alignment vertical="center"/>
      <protection locked="0"/>
    </xf>
    <xf numFmtId="178" fontId="10" fillId="43" borderId="13" xfId="0" applyNumberFormat="1" applyFont="1" applyFill="1" applyBorder="1" applyAlignment="1">
      <alignment vertical="center"/>
    </xf>
    <xf numFmtId="0" fontId="10" fillId="43" borderId="16" xfId="0" applyFont="1" applyFill="1" applyBorder="1" applyAlignment="1">
      <alignment vertical="center"/>
    </xf>
    <xf numFmtId="178" fontId="10" fillId="43" borderId="12" xfId="0" applyNumberFormat="1" applyFont="1" applyFill="1" applyBorder="1" applyAlignment="1" applyProtection="1">
      <alignment vertical="center"/>
      <protection locked="0"/>
    </xf>
    <xf numFmtId="178" fontId="10" fillId="0" borderId="12" xfId="0" applyNumberFormat="1" applyFont="1" applyBorder="1" applyAlignment="1" applyProtection="1">
      <alignment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2362200</xdr:colOff>
      <xdr:row>0</xdr:row>
      <xdr:rowOff>485775</xdr:rowOff>
    </xdr:to>
    <xdr:pic>
      <xdr:nvPicPr>
        <xdr:cNvPr id="1" name="Picture 1" descr="FROMM_WRA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omm-stretch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7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53" sqref="A53"/>
    </sheetView>
  </sheetViews>
  <sheetFormatPr defaultColWidth="11.57421875" defaultRowHeight="12" customHeight="1"/>
  <cols>
    <col min="1" max="1" width="7.421875" style="27" customWidth="1"/>
    <col min="2" max="2" width="38.57421875" style="28" customWidth="1"/>
    <col min="3" max="3" width="15.28125" style="28" customWidth="1"/>
    <col min="4" max="4" width="6.28125" style="12" customWidth="1"/>
    <col min="5" max="5" width="5.421875" style="3" customWidth="1"/>
    <col min="6" max="6" width="0.85546875" style="3" customWidth="1"/>
    <col min="7" max="7" width="2.7109375" style="5" customWidth="1"/>
    <col min="8" max="8" width="0.85546875" style="5" customWidth="1"/>
    <col min="9" max="9" width="2.7109375" style="5" customWidth="1"/>
    <col min="10" max="10" width="0.85546875" style="5" customWidth="1"/>
    <col min="11" max="11" width="3.421875" style="5" customWidth="1"/>
    <col min="12" max="12" width="0.85546875" style="5" customWidth="1"/>
    <col min="13" max="13" width="2.7109375" style="5" customWidth="1"/>
    <col min="14" max="14" width="0.85546875" style="4" customWidth="1"/>
    <col min="15" max="15" width="2.7109375" style="5" customWidth="1"/>
    <col min="16" max="16" width="0.85546875" style="4" customWidth="1"/>
    <col min="17" max="17" width="2.7109375" style="5" customWidth="1"/>
    <col min="18" max="18" width="2.7109375" style="4" customWidth="1"/>
    <col min="19" max="19" width="5.00390625" style="81" hidden="1" customWidth="1"/>
    <col min="20" max="20" width="11.57421875" style="81" hidden="1" customWidth="1"/>
    <col min="21" max="21" width="11.57421875" style="114" hidden="1" customWidth="1"/>
    <col min="22" max="23" width="11.57421875" style="81" hidden="1" customWidth="1"/>
    <col min="24" max="24" width="0.13671875" style="81" hidden="1" customWidth="1"/>
    <col min="25" max="80" width="0" style="81" hidden="1" customWidth="1"/>
    <col min="81" max="16384" width="11.57421875" style="4" customWidth="1"/>
  </cols>
  <sheetData>
    <row r="1" spans="4:52" ht="39.75" customHeight="1">
      <c r="D1" s="11"/>
      <c r="E1" s="5"/>
      <c r="F1" s="5"/>
      <c r="N1" s="7"/>
      <c r="P1" s="7"/>
      <c r="R1" s="7"/>
      <c r="S1" s="82"/>
      <c r="T1" s="82"/>
      <c r="U1" s="110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</row>
    <row r="2" spans="1:52" ht="15" customHeight="1">
      <c r="A2" s="153" t="s">
        <v>30</v>
      </c>
      <c r="B2" s="67"/>
      <c r="C2" s="316" t="s">
        <v>2</v>
      </c>
      <c r="D2" s="317"/>
      <c r="E2" s="324" t="s">
        <v>4</v>
      </c>
      <c r="F2" s="325"/>
      <c r="G2" s="332" t="s">
        <v>5</v>
      </c>
      <c r="H2" s="333"/>
      <c r="I2" s="328" t="s">
        <v>6</v>
      </c>
      <c r="J2" s="329"/>
      <c r="K2" s="330"/>
      <c r="L2" s="331"/>
      <c r="M2" s="322" t="s">
        <v>9</v>
      </c>
      <c r="N2" s="323"/>
      <c r="O2" s="320" t="s">
        <v>7</v>
      </c>
      <c r="P2" s="321"/>
      <c r="Q2" s="318" t="s">
        <v>8</v>
      </c>
      <c r="R2" s="319"/>
      <c r="S2" s="86"/>
      <c r="T2" s="82"/>
      <c r="U2" s="110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</row>
    <row r="3" spans="1:187" s="6" customFormat="1" ht="15" customHeight="1">
      <c r="A3" s="154"/>
      <c r="B3" s="25" t="s">
        <v>24</v>
      </c>
      <c r="C3" s="26" t="s">
        <v>3</v>
      </c>
      <c r="D3" s="68"/>
      <c r="E3" s="106" t="s">
        <v>3</v>
      </c>
      <c r="F3" s="107"/>
      <c r="G3" s="326">
        <f>V9</f>
        <v>0</v>
      </c>
      <c r="H3" s="334"/>
      <c r="I3" s="326">
        <f>V19</f>
        <v>0</v>
      </c>
      <c r="J3" s="335"/>
      <c r="K3" s="108">
        <f>W19</f>
        <v>0</v>
      </c>
      <c r="L3" s="109" t="s">
        <v>25</v>
      </c>
      <c r="M3" s="326">
        <f>V30</f>
        <v>0</v>
      </c>
      <c r="N3" s="327"/>
      <c r="O3" s="326">
        <f>V36</f>
        <v>0</v>
      </c>
      <c r="P3" s="327"/>
      <c r="Q3" s="326">
        <f>V42</f>
        <v>0</v>
      </c>
      <c r="R3" s="327"/>
      <c r="S3" s="87"/>
      <c r="T3" s="91"/>
      <c r="U3" s="11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</row>
    <row r="4" spans="1:80" s="7" customFormat="1" ht="12" customHeight="1">
      <c r="A4" s="155"/>
      <c r="B4" s="41"/>
      <c r="C4" s="29"/>
      <c r="D4" s="2"/>
      <c r="E4" s="18"/>
      <c r="F4" s="72"/>
      <c r="G4" s="74"/>
      <c r="H4" s="54"/>
      <c r="I4" s="55"/>
      <c r="J4" s="56"/>
      <c r="K4" s="55"/>
      <c r="L4" s="65"/>
      <c r="M4" s="57"/>
      <c r="N4" s="58"/>
      <c r="O4" s="59"/>
      <c r="P4" s="60"/>
      <c r="Q4" s="48"/>
      <c r="R4" s="49"/>
      <c r="S4" s="86"/>
      <c r="T4" s="82"/>
      <c r="U4" s="110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s="7" customFormat="1" ht="12" customHeight="1">
      <c r="A5" s="156" t="s">
        <v>23</v>
      </c>
      <c r="B5" s="30"/>
      <c r="C5" s="30"/>
      <c r="D5" s="22"/>
      <c r="E5" s="19"/>
      <c r="F5" s="19"/>
      <c r="G5" s="78"/>
      <c r="H5" s="78"/>
      <c r="I5" s="78"/>
      <c r="J5" s="78"/>
      <c r="K5" s="78"/>
      <c r="L5" s="78"/>
      <c r="M5" s="79"/>
      <c r="N5" s="79"/>
      <c r="O5" s="79"/>
      <c r="P5" s="79"/>
      <c r="Q5" s="79"/>
      <c r="R5" s="80"/>
      <c r="S5" s="86"/>
      <c r="T5" s="82"/>
      <c r="U5" s="110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s="7" customFormat="1" ht="12" customHeight="1">
      <c r="A6" s="146" t="s">
        <v>124</v>
      </c>
      <c r="B6" s="37"/>
      <c r="C6" s="31"/>
      <c r="D6" s="23" t="s">
        <v>3</v>
      </c>
      <c r="E6" s="245"/>
      <c r="F6" s="19"/>
      <c r="G6" s="336" t="s">
        <v>28</v>
      </c>
      <c r="H6" s="279"/>
      <c r="I6" s="279"/>
      <c r="J6" s="279"/>
      <c r="K6" s="279"/>
      <c r="L6" s="279"/>
      <c r="M6" s="280"/>
      <c r="N6" s="280"/>
      <c r="O6" s="280"/>
      <c r="P6" s="280"/>
      <c r="Q6" s="280"/>
      <c r="R6" s="280"/>
      <c r="S6" s="82"/>
      <c r="T6" s="82"/>
      <c r="U6" s="110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s="7" customFormat="1" ht="12" customHeight="1">
      <c r="A7" s="169"/>
      <c r="B7" s="42"/>
      <c r="C7" s="32"/>
      <c r="D7" s="1"/>
      <c r="E7" s="245"/>
      <c r="F7" s="19"/>
      <c r="G7" s="337"/>
      <c r="H7" s="338"/>
      <c r="I7" s="338"/>
      <c r="J7" s="338"/>
      <c r="K7" s="338"/>
      <c r="L7" s="338"/>
      <c r="M7" s="339"/>
      <c r="N7" s="339"/>
      <c r="O7" s="339"/>
      <c r="P7" s="339"/>
      <c r="Q7" s="339"/>
      <c r="R7" s="339"/>
      <c r="S7" s="82"/>
      <c r="T7" s="82"/>
      <c r="U7" s="110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s="8" customFormat="1" ht="12" customHeight="1">
      <c r="A8" s="170"/>
      <c r="B8" s="43"/>
      <c r="C8" s="33"/>
      <c r="D8" s="13"/>
      <c r="E8" s="246"/>
      <c r="F8" s="73"/>
      <c r="G8" s="340" t="s">
        <v>126</v>
      </c>
      <c r="H8" s="341"/>
      <c r="I8" s="341"/>
      <c r="J8" s="341"/>
      <c r="K8" s="341"/>
      <c r="L8" s="341"/>
      <c r="M8" s="342"/>
      <c r="N8" s="342"/>
      <c r="O8" s="342"/>
      <c r="P8" s="342"/>
      <c r="Q8" s="342"/>
      <c r="R8" s="343"/>
      <c r="S8" s="88"/>
      <c r="T8" s="83"/>
      <c r="U8" s="112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187" ht="12" customHeight="1">
      <c r="A9" s="148" t="s">
        <v>18</v>
      </c>
      <c r="B9" s="149"/>
      <c r="C9" s="150"/>
      <c r="D9" s="151"/>
      <c r="E9" s="213"/>
      <c r="F9" s="214"/>
      <c r="G9" s="75"/>
      <c r="H9" s="75"/>
      <c r="I9" s="75"/>
      <c r="J9" s="75"/>
      <c r="K9" s="75"/>
      <c r="L9" s="75"/>
      <c r="M9" s="76"/>
      <c r="N9" s="76"/>
      <c r="O9" s="76"/>
      <c r="P9" s="76"/>
      <c r="Q9" s="76"/>
      <c r="R9" s="77"/>
      <c r="S9" s="86"/>
      <c r="T9" s="82"/>
      <c r="U9" s="115" t="s">
        <v>34</v>
      </c>
      <c r="V9" s="116">
        <f>SUM(V10:V17)</f>
        <v>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</row>
    <row r="10" spans="1:187" ht="12" customHeight="1">
      <c r="A10" s="226" t="s">
        <v>10</v>
      </c>
      <c r="C10" s="221" t="s">
        <v>82</v>
      </c>
      <c r="D10" s="222">
        <v>1</v>
      </c>
      <c r="E10" s="270"/>
      <c r="F10" s="271"/>
      <c r="G10" s="301">
        <v>775</v>
      </c>
      <c r="H10" s="302"/>
      <c r="I10" s="302"/>
      <c r="J10" s="302"/>
      <c r="K10" s="302"/>
      <c r="L10" s="303"/>
      <c r="M10" s="267">
        <f>IF(U10,G10,0)</f>
        <v>0</v>
      </c>
      <c r="N10" s="268"/>
      <c r="O10" s="268"/>
      <c r="P10" s="268"/>
      <c r="Q10" s="268"/>
      <c r="R10" s="269"/>
      <c r="S10" s="86"/>
      <c r="T10" s="82"/>
      <c r="U10" s="110" t="b">
        <v>0</v>
      </c>
      <c r="V10" s="82">
        <f>IF(U10,1,0)</f>
        <v>0</v>
      </c>
      <c r="W10" s="82"/>
      <c r="X10" s="82"/>
      <c r="Y10" s="211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</row>
    <row r="11" spans="1:80" s="9" customFormat="1" ht="12" customHeight="1">
      <c r="A11" s="227" t="s">
        <v>11</v>
      </c>
      <c r="B11" s="224"/>
      <c r="C11" s="212" t="s">
        <v>83</v>
      </c>
      <c r="D11" s="225">
        <v>2</v>
      </c>
      <c r="E11" s="272"/>
      <c r="F11" s="271"/>
      <c r="G11" s="267">
        <v>935</v>
      </c>
      <c r="H11" s="268"/>
      <c r="I11" s="268"/>
      <c r="J11" s="268"/>
      <c r="K11" s="268"/>
      <c r="L11" s="269"/>
      <c r="M11" s="267">
        <f>IF(U11,G11,0)</f>
        <v>0</v>
      </c>
      <c r="N11" s="268"/>
      <c r="O11" s="268"/>
      <c r="P11" s="268"/>
      <c r="Q11" s="268"/>
      <c r="R11" s="269"/>
      <c r="S11" s="90"/>
      <c r="T11" s="89"/>
      <c r="U11" s="110" t="b">
        <v>0</v>
      </c>
      <c r="V11" s="82">
        <f>IF(U11,2,0)</f>
        <v>0</v>
      </c>
      <c r="W11" s="89"/>
      <c r="X11" s="89"/>
      <c r="Y11" s="211"/>
      <c r="Z11" s="89"/>
      <c r="AA11" s="89"/>
      <c r="AB11" s="89"/>
      <c r="AC11" s="89"/>
      <c r="AD11" s="89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</row>
    <row r="12" spans="1:80" s="215" customFormat="1" ht="12" customHeight="1">
      <c r="A12" s="227" t="s">
        <v>127</v>
      </c>
      <c r="B12" s="224"/>
      <c r="C12" s="212" t="s">
        <v>134</v>
      </c>
      <c r="D12" s="225">
        <v>3</v>
      </c>
      <c r="E12" s="272"/>
      <c r="F12" s="271"/>
      <c r="G12" s="267">
        <v>1260</v>
      </c>
      <c r="H12" s="268"/>
      <c r="I12" s="268"/>
      <c r="J12" s="268"/>
      <c r="K12" s="268"/>
      <c r="L12" s="269"/>
      <c r="M12" s="267">
        <f>IF(U12,G12,0)</f>
        <v>0</v>
      </c>
      <c r="N12" s="268"/>
      <c r="O12" s="268"/>
      <c r="P12" s="268"/>
      <c r="Q12" s="268"/>
      <c r="R12" s="269"/>
      <c r="S12" s="90"/>
      <c r="T12" s="89"/>
      <c r="U12" s="110" t="b">
        <v>0</v>
      </c>
      <c r="V12" s="82">
        <f>IF(U12,3,0)</f>
        <v>0</v>
      </c>
      <c r="W12" s="89"/>
      <c r="X12" s="89"/>
      <c r="Y12" s="211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87" ht="12" customHeight="1">
      <c r="A13" s="227"/>
      <c r="B13" s="218"/>
      <c r="C13" s="35"/>
      <c r="D13" s="225"/>
      <c r="E13" s="272"/>
      <c r="F13" s="271"/>
      <c r="G13" s="275"/>
      <c r="H13" s="276"/>
      <c r="I13" s="276"/>
      <c r="J13" s="276"/>
      <c r="K13" s="276"/>
      <c r="L13" s="277"/>
      <c r="M13" s="267"/>
      <c r="N13" s="268"/>
      <c r="O13" s="268"/>
      <c r="P13" s="268"/>
      <c r="Q13" s="268"/>
      <c r="R13" s="269"/>
      <c r="S13" s="86"/>
      <c r="T13" s="82"/>
      <c r="U13" s="110" t="b">
        <v>0</v>
      </c>
      <c r="V13" s="82">
        <f>IF(U13,4,0)</f>
        <v>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</row>
    <row r="14" spans="1:187" ht="12" customHeight="1">
      <c r="A14" s="228"/>
      <c r="B14" s="218"/>
      <c r="C14" s="35"/>
      <c r="D14" s="225"/>
      <c r="E14" s="272"/>
      <c r="F14" s="271"/>
      <c r="G14" s="275"/>
      <c r="H14" s="276"/>
      <c r="I14" s="276"/>
      <c r="J14" s="276"/>
      <c r="K14" s="276"/>
      <c r="L14" s="277"/>
      <c r="M14" s="267"/>
      <c r="N14" s="268"/>
      <c r="O14" s="268"/>
      <c r="P14" s="268"/>
      <c r="Q14" s="268"/>
      <c r="R14" s="269"/>
      <c r="S14" s="86"/>
      <c r="T14" s="82"/>
      <c r="U14" s="110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</row>
    <row r="15" spans="1:187" ht="12" customHeight="1">
      <c r="A15" s="227"/>
      <c r="B15" s="218"/>
      <c r="C15" s="212"/>
      <c r="D15" s="225"/>
      <c r="E15" s="272"/>
      <c r="F15" s="271"/>
      <c r="G15" s="275"/>
      <c r="H15" s="276"/>
      <c r="I15" s="276"/>
      <c r="J15" s="276"/>
      <c r="K15" s="276"/>
      <c r="L15" s="277"/>
      <c r="M15" s="267"/>
      <c r="N15" s="268"/>
      <c r="O15" s="268"/>
      <c r="P15" s="268"/>
      <c r="Q15" s="268"/>
      <c r="R15" s="269"/>
      <c r="S15" s="86"/>
      <c r="T15" s="82"/>
      <c r="U15" s="110" t="b">
        <v>0</v>
      </c>
      <c r="V15" s="82">
        <f>IF(U15,5,0)</f>
        <v>0</v>
      </c>
      <c r="W15" s="82"/>
      <c r="X15" s="82"/>
      <c r="Y15" s="211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</row>
    <row r="16" spans="1:187" ht="12" customHeight="1">
      <c r="A16" s="227"/>
      <c r="B16" s="218"/>
      <c r="C16" s="212"/>
      <c r="D16" s="225"/>
      <c r="E16" s="272"/>
      <c r="F16" s="271"/>
      <c r="G16" s="275"/>
      <c r="H16" s="276"/>
      <c r="I16" s="276"/>
      <c r="J16" s="276"/>
      <c r="K16" s="276"/>
      <c r="L16" s="277"/>
      <c r="M16" s="267"/>
      <c r="N16" s="268"/>
      <c r="O16" s="268"/>
      <c r="P16" s="268"/>
      <c r="Q16" s="268"/>
      <c r="R16" s="269"/>
      <c r="S16" s="86"/>
      <c r="T16" s="82"/>
      <c r="U16" s="110" t="b">
        <v>0</v>
      </c>
      <c r="V16" s="82">
        <f>IF(U16,6,0)</f>
        <v>0</v>
      </c>
      <c r="W16" s="82"/>
      <c r="X16" s="82"/>
      <c r="Y16" s="211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</row>
    <row r="17" spans="1:187" ht="12" customHeight="1">
      <c r="A17" s="227"/>
      <c r="B17" s="218"/>
      <c r="C17" s="212"/>
      <c r="D17" s="225"/>
      <c r="E17" s="272"/>
      <c r="F17" s="271"/>
      <c r="G17" s="275"/>
      <c r="H17" s="276"/>
      <c r="I17" s="276"/>
      <c r="J17" s="276"/>
      <c r="K17" s="276"/>
      <c r="L17" s="277"/>
      <c r="M17" s="267"/>
      <c r="N17" s="268"/>
      <c r="O17" s="268"/>
      <c r="P17" s="268"/>
      <c r="Q17" s="268"/>
      <c r="R17" s="269"/>
      <c r="S17" s="82"/>
      <c r="T17" s="82"/>
      <c r="U17" s="110" t="b">
        <v>0</v>
      </c>
      <c r="V17" s="82">
        <f>IF(U17,7,0)</f>
        <v>0</v>
      </c>
      <c r="W17" s="82"/>
      <c r="X17" s="82"/>
      <c r="Y17" s="211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</row>
    <row r="18" spans="1:80" s="10" customFormat="1" ht="12" customHeight="1">
      <c r="A18" s="223"/>
      <c r="B18" s="43"/>
      <c r="C18" s="36"/>
      <c r="D18" s="14"/>
      <c r="E18" s="273"/>
      <c r="F18" s="274"/>
      <c r="G18" s="344"/>
      <c r="H18" s="345"/>
      <c r="I18" s="345"/>
      <c r="J18" s="345"/>
      <c r="K18" s="345"/>
      <c r="L18" s="345"/>
      <c r="M18" s="353"/>
      <c r="N18" s="354"/>
      <c r="O18" s="354"/>
      <c r="P18" s="354"/>
      <c r="Q18" s="354"/>
      <c r="R18" s="354"/>
      <c r="S18" s="82"/>
      <c r="T18" s="89"/>
      <c r="U18" s="113"/>
      <c r="V18" s="89"/>
      <c r="W18" s="89"/>
      <c r="X18" s="89"/>
      <c r="Y18" s="89"/>
      <c r="Z18" s="89"/>
      <c r="AA18" s="89"/>
      <c r="AB18" s="89"/>
      <c r="AC18" s="89"/>
      <c r="AD18" s="89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</row>
    <row r="19" spans="1:80" s="10" customFormat="1" ht="12" customHeight="1">
      <c r="A19" s="157" t="s">
        <v>19</v>
      </c>
      <c r="B19" s="158"/>
      <c r="C19" s="159"/>
      <c r="D19" s="160"/>
      <c r="E19" s="66"/>
      <c r="F19" s="56"/>
      <c r="G19" s="102"/>
      <c r="H19" s="102"/>
      <c r="I19" s="102"/>
      <c r="J19" s="102"/>
      <c r="K19" s="102"/>
      <c r="L19" s="102"/>
      <c r="M19" s="119"/>
      <c r="N19" s="119"/>
      <c r="O19" s="119"/>
      <c r="P19" s="119"/>
      <c r="Q19" s="119"/>
      <c r="R19" s="120"/>
      <c r="S19" s="86"/>
      <c r="T19" s="89"/>
      <c r="U19" s="115" t="s">
        <v>34</v>
      </c>
      <c r="V19" s="117">
        <f>SUM(V20:V28)</f>
        <v>0</v>
      </c>
      <c r="W19" s="118">
        <f>SUM(W20:W28)</f>
        <v>0</v>
      </c>
      <c r="X19" s="89"/>
      <c r="Y19" s="89"/>
      <c r="Z19" s="89"/>
      <c r="AA19" s="89"/>
      <c r="AB19" s="89"/>
      <c r="AC19" s="89"/>
      <c r="AD19" s="89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</row>
    <row r="20" spans="1:80" s="10" customFormat="1" ht="12" customHeight="1">
      <c r="A20" s="227" t="s">
        <v>105</v>
      </c>
      <c r="C20" s="35"/>
      <c r="D20" s="24" t="s">
        <v>12</v>
      </c>
      <c r="E20" s="235"/>
      <c r="F20" s="161"/>
      <c r="G20" s="301">
        <v>1250</v>
      </c>
      <c r="H20" s="302"/>
      <c r="I20" s="302"/>
      <c r="J20" s="302"/>
      <c r="K20" s="302"/>
      <c r="L20" s="303"/>
      <c r="M20" s="267">
        <f aca="true" t="shared" si="0" ref="M20:M26">IF(U20,G20,0)</f>
        <v>0</v>
      </c>
      <c r="N20" s="268"/>
      <c r="O20" s="268"/>
      <c r="P20" s="268"/>
      <c r="Q20" s="268"/>
      <c r="R20" s="269"/>
      <c r="S20" s="86"/>
      <c r="T20" s="89"/>
      <c r="U20" s="113" t="b">
        <v>0</v>
      </c>
      <c r="V20" s="82">
        <f aca="true" t="shared" si="1" ref="V20:V26">IF(U20,0,0)</f>
        <v>0</v>
      </c>
      <c r="W20" s="82">
        <f>IF(U20,1,0)</f>
        <v>0</v>
      </c>
      <c r="X20" s="89"/>
      <c r="Y20" s="211"/>
      <c r="Z20" s="89"/>
      <c r="AA20" s="89"/>
      <c r="AB20" s="89"/>
      <c r="AC20" s="89"/>
      <c r="AD20" s="89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</row>
    <row r="21" spans="1:80" s="10" customFormat="1" ht="12" customHeight="1">
      <c r="A21" s="227" t="s">
        <v>106</v>
      </c>
      <c r="C21" s="35"/>
      <c r="D21" s="24" t="s">
        <v>13</v>
      </c>
      <c r="E21" s="235"/>
      <c r="F21" s="161"/>
      <c r="G21" s="267">
        <v>1495</v>
      </c>
      <c r="H21" s="268"/>
      <c r="I21" s="268"/>
      <c r="J21" s="268"/>
      <c r="K21" s="268"/>
      <c r="L21" s="269"/>
      <c r="M21" s="267">
        <f t="shared" si="0"/>
        <v>0</v>
      </c>
      <c r="N21" s="268"/>
      <c r="O21" s="268"/>
      <c r="P21" s="268"/>
      <c r="Q21" s="268"/>
      <c r="R21" s="269"/>
      <c r="S21" s="86"/>
      <c r="T21" s="89"/>
      <c r="U21" s="113" t="b">
        <v>0</v>
      </c>
      <c r="V21" s="82">
        <f t="shared" si="1"/>
        <v>0</v>
      </c>
      <c r="W21" s="82">
        <f>IF(U21,2,0)</f>
        <v>0</v>
      </c>
      <c r="X21" s="89"/>
      <c r="Y21" s="211"/>
      <c r="Z21" s="89"/>
      <c r="AA21" s="89"/>
      <c r="AB21" s="89"/>
      <c r="AC21" s="89"/>
      <c r="AD21" s="89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</row>
    <row r="22" spans="1:80" s="10" customFormat="1" ht="12" customHeight="1">
      <c r="A22" s="227" t="s">
        <v>132</v>
      </c>
      <c r="C22" s="35"/>
      <c r="D22" s="24" t="s">
        <v>14</v>
      </c>
      <c r="E22" s="235"/>
      <c r="F22" s="161"/>
      <c r="G22" s="346">
        <v>2140</v>
      </c>
      <c r="H22" s="347"/>
      <c r="I22" s="347"/>
      <c r="J22" s="347"/>
      <c r="K22" s="347"/>
      <c r="L22" s="348"/>
      <c r="M22" s="267">
        <f t="shared" si="0"/>
        <v>0</v>
      </c>
      <c r="N22" s="268"/>
      <c r="O22" s="268"/>
      <c r="P22" s="268"/>
      <c r="Q22" s="268"/>
      <c r="R22" s="269"/>
      <c r="S22" s="86"/>
      <c r="T22" s="89"/>
      <c r="U22" s="113" t="b">
        <v>0</v>
      </c>
      <c r="V22" s="82">
        <f t="shared" si="1"/>
        <v>0</v>
      </c>
      <c r="W22" s="82">
        <f>IF(U22,3,0)</f>
        <v>0</v>
      </c>
      <c r="X22" s="89"/>
      <c r="Y22" s="211"/>
      <c r="Z22" s="89"/>
      <c r="AA22" s="89"/>
      <c r="AB22" s="89"/>
      <c r="AC22" s="89"/>
      <c r="AD22" s="89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</row>
    <row r="23" spans="1:80" s="10" customFormat="1" ht="12" customHeight="1">
      <c r="A23" s="227" t="s">
        <v>133</v>
      </c>
      <c r="C23" s="35"/>
      <c r="D23" s="24" t="s">
        <v>88</v>
      </c>
      <c r="E23" s="235"/>
      <c r="F23" s="161"/>
      <c r="G23" s="275">
        <v>2845</v>
      </c>
      <c r="H23" s="276"/>
      <c r="I23" s="276"/>
      <c r="J23" s="276"/>
      <c r="K23" s="276"/>
      <c r="L23" s="277"/>
      <c r="M23" s="267">
        <f>IF(U23,G23,0)</f>
        <v>0</v>
      </c>
      <c r="N23" s="268"/>
      <c r="O23" s="268"/>
      <c r="P23" s="268"/>
      <c r="Q23" s="268"/>
      <c r="R23" s="269"/>
      <c r="S23" s="86"/>
      <c r="T23" s="89"/>
      <c r="U23" s="113" t="b">
        <v>0</v>
      </c>
      <c r="V23" s="82">
        <f t="shared" si="1"/>
        <v>0</v>
      </c>
      <c r="W23" s="82">
        <f>IF(U23,4,0)</f>
        <v>0</v>
      </c>
      <c r="X23" s="89"/>
      <c r="Y23" s="211"/>
      <c r="Z23" s="89"/>
      <c r="AA23" s="89"/>
      <c r="AB23" s="89"/>
      <c r="AC23" s="89"/>
      <c r="AD23" s="89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</row>
    <row r="24" spans="1:80" s="10" customFormat="1" ht="12" customHeight="1">
      <c r="A24" s="227" t="s">
        <v>135</v>
      </c>
      <c r="C24" s="35"/>
      <c r="D24" s="24" t="s">
        <v>15</v>
      </c>
      <c r="E24" s="235"/>
      <c r="F24" s="161"/>
      <c r="G24" s="275">
        <v>3495</v>
      </c>
      <c r="H24" s="276"/>
      <c r="I24" s="276"/>
      <c r="J24" s="276"/>
      <c r="K24" s="276"/>
      <c r="L24" s="277"/>
      <c r="M24" s="267">
        <f t="shared" si="0"/>
        <v>0</v>
      </c>
      <c r="N24" s="268"/>
      <c r="O24" s="268"/>
      <c r="P24" s="268"/>
      <c r="Q24" s="268"/>
      <c r="R24" s="269"/>
      <c r="S24" s="86"/>
      <c r="T24" s="89"/>
      <c r="U24" s="113" t="b">
        <v>0</v>
      </c>
      <c r="V24" s="82">
        <f t="shared" si="1"/>
        <v>0</v>
      </c>
      <c r="W24" s="82">
        <f>IF(U24,6,0)</f>
        <v>0</v>
      </c>
      <c r="X24" s="89"/>
      <c r="Y24" s="211"/>
      <c r="Z24" s="89"/>
      <c r="AA24" s="89"/>
      <c r="AB24" s="89"/>
      <c r="AC24" s="89"/>
      <c r="AD24" s="89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</row>
    <row r="25" spans="1:80" s="10" customFormat="1" ht="12" customHeight="1">
      <c r="A25" s="227" t="s">
        <v>131</v>
      </c>
      <c r="C25" s="35"/>
      <c r="D25" s="24" t="s">
        <v>16</v>
      </c>
      <c r="E25" s="235"/>
      <c r="F25" s="161"/>
      <c r="G25" s="275">
        <v>3495</v>
      </c>
      <c r="H25" s="276"/>
      <c r="I25" s="276"/>
      <c r="J25" s="276"/>
      <c r="K25" s="276"/>
      <c r="L25" s="277"/>
      <c r="M25" s="267">
        <f t="shared" si="0"/>
        <v>0</v>
      </c>
      <c r="N25" s="268"/>
      <c r="O25" s="268"/>
      <c r="P25" s="268"/>
      <c r="Q25" s="268"/>
      <c r="R25" s="269"/>
      <c r="S25" s="86"/>
      <c r="T25" s="89"/>
      <c r="U25" s="113" t="b">
        <v>0</v>
      </c>
      <c r="V25" s="82">
        <f t="shared" si="1"/>
        <v>0</v>
      </c>
      <c r="W25" s="82">
        <f>IF(U25,7,0)</f>
        <v>0</v>
      </c>
      <c r="X25" s="89"/>
      <c r="Y25" s="211"/>
      <c r="Z25" s="89"/>
      <c r="AA25" s="89"/>
      <c r="AB25" s="89"/>
      <c r="AC25" s="89"/>
      <c r="AD25" s="89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</row>
    <row r="26" spans="1:80" s="10" customFormat="1" ht="12" customHeight="1">
      <c r="A26" s="227" t="s">
        <v>136</v>
      </c>
      <c r="B26" s="218"/>
      <c r="C26" s="35"/>
      <c r="D26" s="24" t="s">
        <v>17</v>
      </c>
      <c r="E26" s="235"/>
      <c r="F26" s="161"/>
      <c r="G26" s="275">
        <v>3495</v>
      </c>
      <c r="H26" s="276"/>
      <c r="I26" s="276"/>
      <c r="J26" s="276"/>
      <c r="K26" s="276"/>
      <c r="L26" s="277"/>
      <c r="M26" s="267">
        <f t="shared" si="0"/>
        <v>0</v>
      </c>
      <c r="N26" s="268"/>
      <c r="O26" s="268"/>
      <c r="P26" s="268"/>
      <c r="Q26" s="268"/>
      <c r="R26" s="269"/>
      <c r="S26" s="86"/>
      <c r="T26" s="89"/>
      <c r="U26" s="113" t="b">
        <v>0</v>
      </c>
      <c r="V26" s="82">
        <f t="shared" si="1"/>
        <v>0</v>
      </c>
      <c r="W26" s="82">
        <f>IF(U26,8,0)</f>
        <v>0</v>
      </c>
      <c r="X26" s="89"/>
      <c r="Y26" s="211"/>
      <c r="Z26" s="89"/>
      <c r="AA26" s="89"/>
      <c r="AB26" s="89"/>
      <c r="AC26" s="89"/>
      <c r="AD26" s="89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</row>
    <row r="27" spans="1:80" s="10" customFormat="1" ht="12" customHeight="1">
      <c r="A27" s="227" t="s">
        <v>128</v>
      </c>
      <c r="B27" s="218"/>
      <c r="C27" s="35"/>
      <c r="D27" s="24" t="s">
        <v>81</v>
      </c>
      <c r="E27" s="235"/>
      <c r="F27" s="161"/>
      <c r="G27" s="275">
        <v>5995</v>
      </c>
      <c r="H27" s="276"/>
      <c r="I27" s="276"/>
      <c r="J27" s="276"/>
      <c r="K27" s="276"/>
      <c r="L27" s="277"/>
      <c r="M27" s="267">
        <f>IF(U27,G27,0)</f>
        <v>0</v>
      </c>
      <c r="N27" s="268"/>
      <c r="O27" s="268"/>
      <c r="P27" s="268"/>
      <c r="Q27" s="268"/>
      <c r="R27" s="269"/>
      <c r="S27" s="86"/>
      <c r="T27" s="89"/>
      <c r="U27" s="113" t="b">
        <v>0</v>
      </c>
      <c r="V27" s="82">
        <f>IF(U27,2,0)</f>
        <v>0</v>
      </c>
      <c r="W27" s="82">
        <f>IF(U27,2,0)</f>
        <v>0</v>
      </c>
      <c r="X27" s="89"/>
      <c r="Y27" s="89"/>
      <c r="Z27" s="89"/>
      <c r="AA27" s="89"/>
      <c r="AB27" s="89"/>
      <c r="AC27" s="89"/>
      <c r="AD27" s="89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</row>
    <row r="28" spans="1:80" s="10" customFormat="1" ht="12" customHeight="1">
      <c r="A28" s="227" t="s">
        <v>129</v>
      </c>
      <c r="B28" s="218"/>
      <c r="C28" s="35"/>
      <c r="D28" s="24" t="s">
        <v>112</v>
      </c>
      <c r="E28" s="235"/>
      <c r="F28" s="161"/>
      <c r="G28" s="275">
        <v>6195</v>
      </c>
      <c r="H28" s="276"/>
      <c r="I28" s="276"/>
      <c r="J28" s="276"/>
      <c r="K28" s="276"/>
      <c r="L28" s="277"/>
      <c r="M28" s="267">
        <f>IF(U28,G28,0)</f>
        <v>0</v>
      </c>
      <c r="N28" s="268"/>
      <c r="O28" s="268"/>
      <c r="P28" s="268"/>
      <c r="Q28" s="268"/>
      <c r="R28" s="269"/>
      <c r="S28" s="82"/>
      <c r="T28" s="89"/>
      <c r="U28" s="113" t="b">
        <v>0</v>
      </c>
      <c r="V28" s="82">
        <f>IF(U28,2,0)</f>
        <v>0</v>
      </c>
      <c r="W28" s="82">
        <f>IF(U28,3,0)</f>
        <v>0</v>
      </c>
      <c r="X28" s="89"/>
      <c r="Y28" s="89"/>
      <c r="Z28" s="89"/>
      <c r="AA28" s="89"/>
      <c r="AB28" s="89"/>
      <c r="AC28" s="89"/>
      <c r="AD28" s="89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</row>
    <row r="29" spans="1:80" s="10" customFormat="1" ht="12" customHeight="1">
      <c r="A29" s="220"/>
      <c r="B29" s="40"/>
      <c r="C29" s="40"/>
      <c r="D29" s="172"/>
      <c r="E29" s="236"/>
      <c r="F29" s="173"/>
      <c r="G29" s="344"/>
      <c r="H29" s="345"/>
      <c r="I29" s="345"/>
      <c r="J29" s="345"/>
      <c r="K29" s="345"/>
      <c r="L29" s="345"/>
      <c r="M29" s="353"/>
      <c r="N29" s="354"/>
      <c r="O29" s="354"/>
      <c r="P29" s="354"/>
      <c r="Q29" s="354"/>
      <c r="R29" s="354"/>
      <c r="S29" s="82"/>
      <c r="T29" s="89"/>
      <c r="U29" s="113"/>
      <c r="V29" s="89"/>
      <c r="W29" s="89"/>
      <c r="X29" s="89"/>
      <c r="Y29" s="89"/>
      <c r="Z29" s="89"/>
      <c r="AA29" s="89"/>
      <c r="AB29" s="89"/>
      <c r="AC29" s="89"/>
      <c r="AD29" s="89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</row>
    <row r="30" spans="1:80" s="10" customFormat="1" ht="12" customHeight="1">
      <c r="A30" s="162" t="s">
        <v>20</v>
      </c>
      <c r="B30" s="44"/>
      <c r="C30" s="38"/>
      <c r="D30" s="20"/>
      <c r="E30" s="61"/>
      <c r="F30" s="62"/>
      <c r="G30" s="103"/>
      <c r="H30" s="103"/>
      <c r="I30" s="103"/>
      <c r="J30" s="103"/>
      <c r="K30" s="103"/>
      <c r="L30" s="103"/>
      <c r="M30" s="121"/>
      <c r="N30" s="121"/>
      <c r="O30" s="121"/>
      <c r="P30" s="121"/>
      <c r="Q30" s="121"/>
      <c r="R30" s="122"/>
      <c r="S30" s="86"/>
      <c r="T30" s="82"/>
      <c r="U30" s="115" t="s">
        <v>34</v>
      </c>
      <c r="V30" s="116">
        <f>SUM(V31:V34)</f>
        <v>0</v>
      </c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</row>
    <row r="31" spans="1:80" s="7" customFormat="1" ht="12" customHeight="1">
      <c r="A31" s="229" t="s">
        <v>107</v>
      </c>
      <c r="C31" s="219" t="s">
        <v>84</v>
      </c>
      <c r="D31" s="15">
        <v>1</v>
      </c>
      <c r="E31" s="237"/>
      <c r="F31" s="163"/>
      <c r="G31" s="267">
        <v>920</v>
      </c>
      <c r="H31" s="268"/>
      <c r="I31" s="268"/>
      <c r="J31" s="268"/>
      <c r="K31" s="268"/>
      <c r="L31" s="269"/>
      <c r="M31" s="267">
        <f>IF(U31,G31,0)</f>
        <v>0</v>
      </c>
      <c r="N31" s="268"/>
      <c r="O31" s="268"/>
      <c r="P31" s="268"/>
      <c r="Q31" s="268"/>
      <c r="R31" s="269"/>
      <c r="S31" s="86"/>
      <c r="T31" s="82"/>
      <c r="U31" s="110" t="b">
        <v>0</v>
      </c>
      <c r="V31" s="82">
        <f>IF(U31,1,0)</f>
        <v>0</v>
      </c>
      <c r="W31" s="82"/>
      <c r="X31" s="82"/>
      <c r="Y31" s="211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</row>
    <row r="32" spans="1:80" s="7" customFormat="1" ht="12" customHeight="1">
      <c r="A32" s="227" t="s">
        <v>108</v>
      </c>
      <c r="B32" s="218"/>
      <c r="C32" s="212" t="s">
        <v>85</v>
      </c>
      <c r="D32" s="15">
        <v>2</v>
      </c>
      <c r="E32" s="237"/>
      <c r="F32" s="163"/>
      <c r="G32" s="267">
        <v>1120</v>
      </c>
      <c r="H32" s="268"/>
      <c r="I32" s="268"/>
      <c r="J32" s="268"/>
      <c r="K32" s="268"/>
      <c r="L32" s="269"/>
      <c r="M32" s="267">
        <f>IF(U32,G32,0)</f>
        <v>0</v>
      </c>
      <c r="N32" s="268"/>
      <c r="O32" s="268"/>
      <c r="P32" s="268"/>
      <c r="Q32" s="268"/>
      <c r="R32" s="269"/>
      <c r="S32" s="86"/>
      <c r="T32" s="82"/>
      <c r="U32" s="110" t="b">
        <v>0</v>
      </c>
      <c r="V32" s="82">
        <f>IF(U32,2,0)</f>
        <v>0</v>
      </c>
      <c r="W32" s="82"/>
      <c r="X32" s="82"/>
      <c r="Y32" s="211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</row>
    <row r="33" spans="1:80" s="7" customFormat="1" ht="12" customHeight="1">
      <c r="A33" s="227" t="s">
        <v>109</v>
      </c>
      <c r="B33" s="218"/>
      <c r="C33" s="212" t="s">
        <v>86</v>
      </c>
      <c r="D33" s="15">
        <v>3</v>
      </c>
      <c r="E33" s="237"/>
      <c r="F33" s="163"/>
      <c r="G33" s="275">
        <v>1315</v>
      </c>
      <c r="H33" s="276"/>
      <c r="I33" s="276"/>
      <c r="J33" s="276"/>
      <c r="K33" s="276"/>
      <c r="L33" s="277"/>
      <c r="M33" s="267">
        <f>IF(U33,G33,0)</f>
        <v>0</v>
      </c>
      <c r="N33" s="268"/>
      <c r="O33" s="268"/>
      <c r="P33" s="268"/>
      <c r="Q33" s="268"/>
      <c r="R33" s="269"/>
      <c r="S33" s="82"/>
      <c r="T33" s="82"/>
      <c r="U33" s="110" t="b">
        <v>0</v>
      </c>
      <c r="V33" s="82">
        <f>IF(U33,3,0)</f>
        <v>0</v>
      </c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</row>
    <row r="34" spans="1:80" s="7" customFormat="1" ht="12" customHeight="1">
      <c r="A34" s="227" t="s">
        <v>110</v>
      </c>
      <c r="B34" s="218"/>
      <c r="C34" s="212" t="s">
        <v>87</v>
      </c>
      <c r="D34" s="15">
        <v>4</v>
      </c>
      <c r="E34" s="237"/>
      <c r="F34" s="163"/>
      <c r="G34" s="275">
        <v>1695</v>
      </c>
      <c r="H34" s="276"/>
      <c r="I34" s="276"/>
      <c r="J34" s="276"/>
      <c r="K34" s="276"/>
      <c r="L34" s="277"/>
      <c r="M34" s="267">
        <f>IF(U34,G34,0)</f>
        <v>0</v>
      </c>
      <c r="N34" s="268"/>
      <c r="O34" s="268"/>
      <c r="P34" s="268"/>
      <c r="Q34" s="268"/>
      <c r="R34" s="269"/>
      <c r="S34" s="82"/>
      <c r="T34" s="82"/>
      <c r="U34" s="110" t="b">
        <v>0</v>
      </c>
      <c r="V34" s="82">
        <f>IF(U34,4,0)</f>
        <v>0</v>
      </c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</row>
    <row r="35" spans="1:80" s="7" customFormat="1" ht="12" customHeight="1">
      <c r="A35" s="171"/>
      <c r="B35" s="35"/>
      <c r="C35" s="35"/>
      <c r="D35" s="15"/>
      <c r="E35" s="238"/>
      <c r="F35" s="163"/>
      <c r="G35" s="275"/>
      <c r="H35" s="351"/>
      <c r="I35" s="351"/>
      <c r="J35" s="351"/>
      <c r="K35" s="351"/>
      <c r="L35" s="351"/>
      <c r="M35" s="349"/>
      <c r="N35" s="349"/>
      <c r="O35" s="349"/>
      <c r="P35" s="349"/>
      <c r="Q35" s="349"/>
      <c r="R35" s="349"/>
      <c r="S35" s="82"/>
      <c r="T35" s="82"/>
      <c r="U35" s="110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</row>
    <row r="36" spans="1:80" s="7" customFormat="1" ht="12" customHeight="1">
      <c r="A36" s="164" t="s">
        <v>21</v>
      </c>
      <c r="B36" s="69"/>
      <c r="C36" s="70"/>
      <c r="D36" s="71"/>
      <c r="E36" s="63"/>
      <c r="F36" s="64"/>
      <c r="G36" s="104"/>
      <c r="H36" s="104"/>
      <c r="I36" s="104"/>
      <c r="J36" s="104"/>
      <c r="K36" s="104"/>
      <c r="L36" s="104"/>
      <c r="M36" s="123"/>
      <c r="N36" s="123"/>
      <c r="O36" s="124"/>
      <c r="P36" s="124"/>
      <c r="Q36" s="124"/>
      <c r="R36" s="125"/>
      <c r="S36" s="82"/>
      <c r="T36" s="82"/>
      <c r="U36" s="115" t="s">
        <v>34</v>
      </c>
      <c r="V36" s="116">
        <f>SUM(V37:V41)</f>
        <v>0</v>
      </c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</row>
    <row r="37" spans="1:80" s="7" customFormat="1" ht="12" customHeight="1">
      <c r="A37" s="230" t="s">
        <v>33</v>
      </c>
      <c r="C37" s="216" t="s">
        <v>130</v>
      </c>
      <c r="D37" s="15">
        <v>0</v>
      </c>
      <c r="E37" s="239"/>
      <c r="F37" s="165"/>
      <c r="G37" s="267">
        <v>340</v>
      </c>
      <c r="H37" s="268"/>
      <c r="I37" s="268"/>
      <c r="J37" s="268"/>
      <c r="K37" s="268"/>
      <c r="L37" s="269"/>
      <c r="M37" s="267">
        <f>IF(U37,G37,0)</f>
        <v>0</v>
      </c>
      <c r="N37" s="268"/>
      <c r="O37" s="268"/>
      <c r="P37" s="268"/>
      <c r="Q37" s="268"/>
      <c r="R37" s="269"/>
      <c r="S37" s="82"/>
      <c r="T37" s="82"/>
      <c r="U37" s="110" t="b">
        <v>0</v>
      </c>
      <c r="V37" s="82">
        <f>IF(U37,0,0)</f>
        <v>0</v>
      </c>
      <c r="W37" s="82"/>
      <c r="X37" s="82"/>
      <c r="Y37" s="211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</row>
    <row r="38" spans="1:80" s="7" customFormat="1" ht="12" customHeight="1">
      <c r="A38" s="227" t="s">
        <v>111</v>
      </c>
      <c r="B38" s="218"/>
      <c r="C38" s="35" t="s">
        <v>130</v>
      </c>
      <c r="D38" s="15">
        <v>1</v>
      </c>
      <c r="E38" s="239"/>
      <c r="F38" s="165"/>
      <c r="G38" s="267">
        <v>455</v>
      </c>
      <c r="H38" s="268"/>
      <c r="I38" s="268"/>
      <c r="J38" s="268"/>
      <c r="K38" s="268"/>
      <c r="L38" s="269"/>
      <c r="M38" s="267">
        <f>IF(U38,G38,0)</f>
        <v>0</v>
      </c>
      <c r="N38" s="268"/>
      <c r="O38" s="268"/>
      <c r="P38" s="268"/>
      <c r="Q38" s="268"/>
      <c r="R38" s="269"/>
      <c r="S38" s="82"/>
      <c r="T38" s="82"/>
      <c r="U38" s="110" t="b">
        <v>0</v>
      </c>
      <c r="V38" s="82">
        <f>IF(U38,1,0)</f>
        <v>0</v>
      </c>
      <c r="W38" s="82"/>
      <c r="X38" s="82"/>
      <c r="Y38" s="211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</row>
    <row r="39" spans="1:80" s="7" customFormat="1" ht="12" customHeight="1">
      <c r="A39" s="227" t="s">
        <v>0</v>
      </c>
      <c r="B39" s="218"/>
      <c r="C39" s="35" t="s">
        <v>130</v>
      </c>
      <c r="D39" s="15">
        <v>2</v>
      </c>
      <c r="E39" s="239"/>
      <c r="F39" s="165"/>
      <c r="G39" s="267">
        <v>830</v>
      </c>
      <c r="H39" s="268"/>
      <c r="I39" s="268"/>
      <c r="J39" s="268"/>
      <c r="K39" s="268"/>
      <c r="L39" s="269"/>
      <c r="M39" s="267">
        <f>IF(U39,G39,0)</f>
        <v>0</v>
      </c>
      <c r="N39" s="268"/>
      <c r="O39" s="268"/>
      <c r="P39" s="268"/>
      <c r="Q39" s="268"/>
      <c r="R39" s="269"/>
      <c r="S39" s="82"/>
      <c r="T39" s="82"/>
      <c r="U39" s="112" t="b">
        <v>0</v>
      </c>
      <c r="V39" s="82">
        <f>IF(U39,2,0)</f>
        <v>0</v>
      </c>
      <c r="W39" s="82"/>
      <c r="X39" s="82"/>
      <c r="Y39" s="211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</row>
    <row r="40" spans="1:80" s="7" customFormat="1" ht="12" customHeight="1">
      <c r="A40" s="227" t="s">
        <v>1</v>
      </c>
      <c r="B40" s="218"/>
      <c r="C40" s="35" t="s">
        <v>130</v>
      </c>
      <c r="D40" s="15">
        <v>4</v>
      </c>
      <c r="E40" s="239"/>
      <c r="F40" s="165"/>
      <c r="G40" s="275">
        <v>1040</v>
      </c>
      <c r="H40" s="276"/>
      <c r="I40" s="276"/>
      <c r="J40" s="276"/>
      <c r="K40" s="276"/>
      <c r="L40" s="277"/>
      <c r="M40" s="267">
        <f>IF(U40,G40,0)</f>
        <v>0</v>
      </c>
      <c r="N40" s="268"/>
      <c r="O40" s="268"/>
      <c r="P40" s="268"/>
      <c r="Q40" s="268"/>
      <c r="R40" s="269"/>
      <c r="S40" s="82"/>
      <c r="T40" s="82"/>
      <c r="U40" s="110" t="b">
        <v>0</v>
      </c>
      <c r="V40" s="82">
        <f>IF(U40,4,0)</f>
        <v>0</v>
      </c>
      <c r="W40" s="82"/>
      <c r="X40" s="82"/>
      <c r="Y40" s="211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</row>
    <row r="41" spans="1:80" s="7" customFormat="1" ht="12" customHeight="1">
      <c r="A41" s="171"/>
      <c r="B41" s="35"/>
      <c r="C41" s="35"/>
      <c r="D41" s="15"/>
      <c r="E41" s="239"/>
      <c r="F41" s="165"/>
      <c r="G41" s="275"/>
      <c r="H41" s="276"/>
      <c r="I41" s="276"/>
      <c r="J41" s="276"/>
      <c r="K41" s="276"/>
      <c r="L41" s="276"/>
      <c r="M41" s="349"/>
      <c r="N41" s="350"/>
      <c r="O41" s="350"/>
      <c r="P41" s="350"/>
      <c r="Q41" s="350"/>
      <c r="R41" s="350"/>
      <c r="S41" s="82"/>
      <c r="T41" s="82"/>
      <c r="U41" s="110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</row>
    <row r="42" spans="1:80" s="7" customFormat="1" ht="12" customHeight="1">
      <c r="A42" s="166" t="s">
        <v>22</v>
      </c>
      <c r="B42" s="45"/>
      <c r="C42" s="39"/>
      <c r="D42" s="21"/>
      <c r="E42" s="50"/>
      <c r="F42" s="51"/>
      <c r="G42" s="105"/>
      <c r="H42" s="105"/>
      <c r="I42" s="105"/>
      <c r="J42" s="105"/>
      <c r="K42" s="105"/>
      <c r="L42" s="105"/>
      <c r="M42" s="126"/>
      <c r="N42" s="126"/>
      <c r="O42" s="126"/>
      <c r="P42" s="126"/>
      <c r="Q42" s="127"/>
      <c r="R42" s="128"/>
      <c r="S42" s="82"/>
      <c r="T42" s="82"/>
      <c r="U42" s="115" t="s">
        <v>34</v>
      </c>
      <c r="V42" s="116">
        <f>SUM(V43:V46)</f>
        <v>0</v>
      </c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</row>
    <row r="43" spans="1:80" s="7" customFormat="1" ht="12" customHeight="1">
      <c r="A43" s="231" t="s">
        <v>31</v>
      </c>
      <c r="C43" s="147"/>
      <c r="D43" s="217">
        <v>0</v>
      </c>
      <c r="E43" s="240"/>
      <c r="F43" s="52"/>
      <c r="G43" s="301">
        <v>290</v>
      </c>
      <c r="H43" s="302"/>
      <c r="I43" s="302"/>
      <c r="J43" s="302"/>
      <c r="K43" s="302"/>
      <c r="L43" s="303"/>
      <c r="M43" s="301">
        <f>IF(U43,G43,0)</f>
        <v>0</v>
      </c>
      <c r="N43" s="302"/>
      <c r="O43" s="302"/>
      <c r="P43" s="302"/>
      <c r="Q43" s="302"/>
      <c r="R43" s="303"/>
      <c r="S43" s="82"/>
      <c r="T43" s="82"/>
      <c r="U43" s="110" t="b">
        <v>0</v>
      </c>
      <c r="V43" s="82">
        <f>IF(U43,0,0)</f>
        <v>0</v>
      </c>
      <c r="W43" s="82"/>
      <c r="X43" s="82"/>
      <c r="Y43" s="211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</row>
    <row r="44" spans="1:80" s="7" customFormat="1" ht="12" customHeight="1">
      <c r="A44" s="232" t="s">
        <v>32</v>
      </c>
      <c r="B44" s="218"/>
      <c r="C44" s="35"/>
      <c r="D44" s="15">
        <v>1</v>
      </c>
      <c r="E44" s="241"/>
      <c r="F44" s="52"/>
      <c r="G44" s="267">
        <v>410</v>
      </c>
      <c r="H44" s="268"/>
      <c r="I44" s="268"/>
      <c r="J44" s="268"/>
      <c r="K44" s="268"/>
      <c r="L44" s="269"/>
      <c r="M44" s="267">
        <f>IF(U44,G44,0)</f>
        <v>0</v>
      </c>
      <c r="N44" s="268"/>
      <c r="O44" s="268"/>
      <c r="P44" s="268"/>
      <c r="Q44" s="268"/>
      <c r="R44" s="269"/>
      <c r="S44" s="82"/>
      <c r="T44" s="82"/>
      <c r="U44" s="110" t="b">
        <v>0</v>
      </c>
      <c r="V44" s="82">
        <f>IF(U44,1,0)</f>
        <v>0</v>
      </c>
      <c r="W44" s="82"/>
      <c r="X44" s="82"/>
      <c r="Y44" s="211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</row>
    <row r="45" spans="1:80" s="7" customFormat="1" ht="12" customHeight="1">
      <c r="A45" s="233" t="s">
        <v>113</v>
      </c>
      <c r="B45" s="218"/>
      <c r="C45" s="35"/>
      <c r="D45" s="15">
        <v>2</v>
      </c>
      <c r="E45" s="241"/>
      <c r="F45" s="52"/>
      <c r="G45" s="267">
        <v>2590</v>
      </c>
      <c r="H45" s="268"/>
      <c r="I45" s="268"/>
      <c r="J45" s="268"/>
      <c r="K45" s="268"/>
      <c r="L45" s="269"/>
      <c r="M45" s="267">
        <f>IF(U45,G45,0)</f>
        <v>0</v>
      </c>
      <c r="N45" s="268"/>
      <c r="O45" s="268"/>
      <c r="P45" s="268"/>
      <c r="Q45" s="268"/>
      <c r="R45" s="269"/>
      <c r="S45" s="82"/>
      <c r="T45" s="82"/>
      <c r="U45" s="110" t="b">
        <v>0</v>
      </c>
      <c r="V45" s="82">
        <f>IF(U45,2,0)</f>
        <v>0</v>
      </c>
      <c r="W45" s="82"/>
      <c r="X45" s="82"/>
      <c r="Y45" s="211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</row>
    <row r="46" spans="1:80" s="7" customFormat="1" ht="12" customHeight="1">
      <c r="A46" s="232" t="s">
        <v>114</v>
      </c>
      <c r="B46" s="218"/>
      <c r="C46" s="35"/>
      <c r="D46" s="15">
        <v>3</v>
      </c>
      <c r="E46" s="241"/>
      <c r="F46" s="52"/>
      <c r="G46" s="267">
        <v>2710</v>
      </c>
      <c r="H46" s="268"/>
      <c r="I46" s="268"/>
      <c r="J46" s="268"/>
      <c r="K46" s="268"/>
      <c r="L46" s="269"/>
      <c r="M46" s="267">
        <f>IF(U46,G46,0)</f>
        <v>0</v>
      </c>
      <c r="N46" s="268"/>
      <c r="O46" s="268"/>
      <c r="P46" s="268"/>
      <c r="Q46" s="268"/>
      <c r="R46" s="269"/>
      <c r="S46" s="82"/>
      <c r="T46" s="82"/>
      <c r="U46" s="110" t="b">
        <v>0</v>
      </c>
      <c r="V46" s="82">
        <f>IF(U46,3,0)</f>
        <v>0</v>
      </c>
      <c r="W46" s="82"/>
      <c r="X46" s="82"/>
      <c r="Y46" s="211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</row>
    <row r="47" spans="1:18" ht="12" customHeight="1">
      <c r="A47" s="243"/>
      <c r="B47" s="216"/>
      <c r="C47" s="216"/>
      <c r="D47" s="244"/>
      <c r="E47" s="242"/>
      <c r="F47" s="53"/>
      <c r="G47" s="293"/>
      <c r="H47" s="352"/>
      <c r="I47" s="352"/>
      <c r="J47" s="352"/>
      <c r="K47" s="352"/>
      <c r="L47" s="352"/>
      <c r="M47" s="291"/>
      <c r="N47" s="291"/>
      <c r="O47" s="291"/>
      <c r="P47" s="291"/>
      <c r="Q47" s="291"/>
      <c r="R47" s="291"/>
    </row>
    <row r="48" spans="1:18" ht="12" customHeight="1">
      <c r="A48" s="94"/>
      <c r="B48" s="95"/>
      <c r="C48" s="95"/>
      <c r="D48" s="96"/>
      <c r="E48" s="97"/>
      <c r="F48" s="97"/>
      <c r="G48" s="98"/>
      <c r="H48" s="98"/>
      <c r="I48" s="98"/>
      <c r="J48" s="98"/>
      <c r="K48" s="98"/>
      <c r="L48" s="98"/>
      <c r="M48" s="98"/>
      <c r="N48" s="99"/>
      <c r="O48" s="98"/>
      <c r="P48" s="99"/>
      <c r="Q48" s="98"/>
      <c r="R48" s="99"/>
    </row>
    <row r="49" spans="1:18" ht="13.5" customHeight="1">
      <c r="A49" s="234"/>
      <c r="B49" s="199" t="s">
        <v>75</v>
      </c>
      <c r="C49" s="282"/>
      <c r="D49" s="282"/>
      <c r="E49" s="282"/>
      <c r="F49" s="286"/>
      <c r="G49" s="287"/>
      <c r="H49" s="287"/>
      <c r="I49" s="287"/>
      <c r="J49" s="287"/>
      <c r="K49" s="287"/>
      <c r="L49" s="288"/>
      <c r="M49" s="283">
        <f>SUM(M10:R48)</f>
        <v>0</v>
      </c>
      <c r="N49" s="284"/>
      <c r="O49" s="284"/>
      <c r="P49" s="284"/>
      <c r="Q49" s="284"/>
      <c r="R49" s="285"/>
    </row>
    <row r="50" spans="1:18" ht="13.5" customHeight="1">
      <c r="A50" s="94"/>
      <c r="B50" s="201"/>
      <c r="C50" s="202"/>
      <c r="D50" s="202"/>
      <c r="E50" s="202"/>
      <c r="F50" s="203"/>
      <c r="G50" s="204"/>
      <c r="H50" s="204"/>
      <c r="I50" s="204"/>
      <c r="J50" s="204"/>
      <c r="K50" s="204"/>
      <c r="L50" s="204"/>
      <c r="M50" s="93"/>
      <c r="N50" s="93"/>
      <c r="O50" s="93"/>
      <c r="P50" s="93"/>
      <c r="Q50" s="93"/>
      <c r="R50" s="93"/>
    </row>
    <row r="51" spans="1:18" ht="12" customHeight="1">
      <c r="A51" s="94" t="s">
        <v>49</v>
      </c>
      <c r="B51" s="95"/>
      <c r="C51" s="95"/>
      <c r="D51" s="96"/>
      <c r="E51" s="97"/>
      <c r="F51" s="97"/>
      <c r="G51" s="98"/>
      <c r="H51" s="98"/>
      <c r="I51" s="98"/>
      <c r="J51" s="98"/>
      <c r="K51" s="98"/>
      <c r="L51" s="98"/>
      <c r="M51" s="98"/>
      <c r="N51" s="99"/>
      <c r="O51" s="98"/>
      <c r="P51" s="99"/>
      <c r="Q51" s="98"/>
      <c r="R51" s="99"/>
    </row>
    <row r="52" spans="1:18" ht="12" customHeight="1">
      <c r="A52" s="94"/>
      <c r="B52" s="95"/>
      <c r="C52" s="95"/>
      <c r="D52" s="96"/>
      <c r="E52" s="97"/>
      <c r="F52" s="97"/>
      <c r="G52" s="98"/>
      <c r="H52" s="98"/>
      <c r="I52" s="98"/>
      <c r="J52" s="98"/>
      <c r="K52" s="98"/>
      <c r="L52" s="98"/>
      <c r="M52" s="98"/>
      <c r="N52" s="99"/>
      <c r="O52" s="98"/>
      <c r="P52" s="99"/>
      <c r="Q52" s="98"/>
      <c r="R52" s="99"/>
    </row>
    <row r="53" spans="1:18" ht="12" customHeight="1">
      <c r="A53" s="94"/>
      <c r="B53" s="95"/>
      <c r="C53" s="95"/>
      <c r="D53" s="96"/>
      <c r="E53" s="97"/>
      <c r="F53" s="97"/>
      <c r="G53" s="98"/>
      <c r="H53" s="98"/>
      <c r="I53" s="98"/>
      <c r="J53" s="98"/>
      <c r="K53" s="98"/>
      <c r="L53" s="98"/>
      <c r="M53" s="98"/>
      <c r="N53" s="99"/>
      <c r="O53" s="98"/>
      <c r="P53" s="99"/>
      <c r="Q53" s="98"/>
      <c r="R53" s="99"/>
    </row>
    <row r="54" spans="1:18" ht="12" customHeight="1">
      <c r="A54" s="94"/>
      <c r="B54" s="95"/>
      <c r="C54" s="95"/>
      <c r="D54" s="96"/>
      <c r="E54" s="97"/>
      <c r="F54" s="97"/>
      <c r="G54" s="98"/>
      <c r="H54" s="98"/>
      <c r="I54" s="98"/>
      <c r="J54" s="98"/>
      <c r="K54" s="98"/>
      <c r="L54" s="98"/>
      <c r="M54" s="98"/>
      <c r="N54" s="99"/>
      <c r="O54" s="98"/>
      <c r="P54" s="99"/>
      <c r="Q54" s="98"/>
      <c r="R54" s="99"/>
    </row>
    <row r="55" spans="1:18" ht="12" customHeight="1">
      <c r="A55" s="94"/>
      <c r="B55" s="95"/>
      <c r="C55" s="95"/>
      <c r="D55" s="96"/>
      <c r="E55" s="97"/>
      <c r="F55" s="97"/>
      <c r="G55" s="98"/>
      <c r="H55" s="98"/>
      <c r="I55" s="98"/>
      <c r="J55" s="98"/>
      <c r="K55" s="98"/>
      <c r="L55" s="98"/>
      <c r="M55" s="98"/>
      <c r="N55" s="99"/>
      <c r="O55" s="98"/>
      <c r="P55" s="99"/>
      <c r="Q55" s="98"/>
      <c r="R55" s="99"/>
    </row>
    <row r="56" spans="1:18" ht="12" customHeight="1">
      <c r="A56" s="94"/>
      <c r="B56" s="95"/>
      <c r="C56" s="95"/>
      <c r="D56" s="96"/>
      <c r="E56" s="97"/>
      <c r="F56" s="97"/>
      <c r="G56" s="98"/>
      <c r="H56" s="98"/>
      <c r="I56" s="98"/>
      <c r="J56" s="98"/>
      <c r="K56" s="98"/>
      <c r="L56" s="98"/>
      <c r="M56" s="98"/>
      <c r="N56" s="99"/>
      <c r="O56" s="98"/>
      <c r="P56" s="99"/>
      <c r="Q56" s="98"/>
      <c r="R56" s="99"/>
    </row>
    <row r="57" spans="1:18" ht="12" customHeight="1">
      <c r="A57" s="94"/>
      <c r="B57" s="95"/>
      <c r="C57" s="95"/>
      <c r="D57" s="96"/>
      <c r="E57" s="97"/>
      <c r="F57" s="97"/>
      <c r="G57" s="98"/>
      <c r="H57" s="98"/>
      <c r="I57" s="98"/>
      <c r="J57" s="98"/>
      <c r="K57" s="98"/>
      <c r="L57" s="98"/>
      <c r="M57" s="98"/>
      <c r="N57" s="99"/>
      <c r="O57" s="98"/>
      <c r="P57" s="99"/>
      <c r="Q57" s="98"/>
      <c r="R57" s="99"/>
    </row>
    <row r="58" spans="1:18" ht="12" customHeight="1">
      <c r="A58" s="94"/>
      <c r="B58" s="95"/>
      <c r="C58" s="95"/>
      <c r="D58" s="96"/>
      <c r="E58" s="97"/>
      <c r="F58" s="97"/>
      <c r="G58" s="98"/>
      <c r="H58" s="98"/>
      <c r="I58" s="98"/>
      <c r="J58" s="98"/>
      <c r="K58" s="98"/>
      <c r="L58" s="98"/>
      <c r="M58" s="98"/>
      <c r="N58" s="99"/>
      <c r="O58" s="98"/>
      <c r="P58" s="99"/>
      <c r="Q58" s="98"/>
      <c r="R58" s="99"/>
    </row>
    <row r="59" spans="1:18" ht="12" customHeight="1">
      <c r="A59" s="94"/>
      <c r="B59" s="95"/>
      <c r="C59" s="95"/>
      <c r="D59" s="96"/>
      <c r="E59" s="97"/>
      <c r="F59" s="97"/>
      <c r="G59" s="98"/>
      <c r="H59" s="98"/>
      <c r="I59" s="98"/>
      <c r="J59" s="98"/>
      <c r="K59" s="98"/>
      <c r="L59" s="98"/>
      <c r="M59" s="98"/>
      <c r="N59" s="99"/>
      <c r="O59" s="98"/>
      <c r="P59" s="99"/>
      <c r="Q59" s="98"/>
      <c r="R59" s="99"/>
    </row>
    <row r="60" spans="1:18" ht="12" customHeight="1">
      <c r="A60" s="94"/>
      <c r="B60" s="95"/>
      <c r="C60" s="95"/>
      <c r="D60" s="96"/>
      <c r="E60" s="97"/>
      <c r="F60" s="97"/>
      <c r="G60" s="98"/>
      <c r="H60" s="98"/>
      <c r="I60" s="98"/>
      <c r="J60" s="98"/>
      <c r="K60" s="98"/>
      <c r="L60" s="98"/>
      <c r="M60" s="98"/>
      <c r="N60" s="99"/>
      <c r="O60" s="98"/>
      <c r="P60" s="99"/>
      <c r="Q60" s="98"/>
      <c r="R60" s="99"/>
    </row>
    <row r="61" spans="1:18" ht="12" customHeight="1">
      <c r="A61" s="94"/>
      <c r="B61" s="95"/>
      <c r="C61" s="95"/>
      <c r="D61" s="96"/>
      <c r="E61" s="97"/>
      <c r="F61" s="97"/>
      <c r="G61" s="98"/>
      <c r="H61" s="98"/>
      <c r="I61" s="98"/>
      <c r="J61" s="98"/>
      <c r="K61" s="98"/>
      <c r="L61" s="98"/>
      <c r="M61" s="98"/>
      <c r="N61" s="99"/>
      <c r="O61" s="98"/>
      <c r="P61" s="99"/>
      <c r="Q61" s="98"/>
      <c r="R61" s="99"/>
    </row>
    <row r="62" spans="1:18" ht="12" customHeight="1">
      <c r="A62" s="94"/>
      <c r="B62" s="95"/>
      <c r="C62" s="95"/>
      <c r="D62" s="96"/>
      <c r="E62" s="97"/>
      <c r="F62" s="97"/>
      <c r="G62" s="98"/>
      <c r="H62" s="98"/>
      <c r="I62" s="98"/>
      <c r="J62" s="98"/>
      <c r="K62" s="98"/>
      <c r="L62" s="98"/>
      <c r="M62" s="98"/>
      <c r="N62" s="99"/>
      <c r="O62" s="98"/>
      <c r="P62" s="99"/>
      <c r="Q62" s="98"/>
      <c r="R62" s="99"/>
    </row>
    <row r="63" spans="1:18" ht="12" customHeight="1">
      <c r="A63" s="94"/>
      <c r="B63" s="95"/>
      <c r="C63" s="95"/>
      <c r="D63" s="96"/>
      <c r="E63" s="97"/>
      <c r="F63" s="97"/>
      <c r="G63" s="98"/>
      <c r="H63" s="98"/>
      <c r="I63" s="98"/>
      <c r="J63" s="98"/>
      <c r="K63" s="98"/>
      <c r="L63" s="98"/>
      <c r="M63" s="98"/>
      <c r="N63" s="99"/>
      <c r="O63" s="98"/>
      <c r="P63" s="99"/>
      <c r="Q63" s="98"/>
      <c r="R63" s="99"/>
    </row>
    <row r="64" spans="1:18" ht="12" customHeight="1">
      <c r="A64" s="94"/>
      <c r="B64" s="95"/>
      <c r="C64" s="95"/>
      <c r="D64" s="96"/>
      <c r="E64" s="97"/>
      <c r="F64" s="97"/>
      <c r="G64" s="98"/>
      <c r="H64" s="98"/>
      <c r="I64" s="98"/>
      <c r="J64" s="98"/>
      <c r="K64" s="98"/>
      <c r="L64" s="98"/>
      <c r="M64" s="98"/>
      <c r="N64" s="99"/>
      <c r="O64" s="98"/>
      <c r="P64" s="99"/>
      <c r="Q64" s="98"/>
      <c r="R64" s="99"/>
    </row>
    <row r="65" spans="1:18" ht="12" customHeight="1">
      <c r="A65" s="94"/>
      <c r="B65" s="95"/>
      <c r="C65" s="95"/>
      <c r="D65" s="96"/>
      <c r="E65" s="97"/>
      <c r="F65" s="97"/>
      <c r="G65" s="98"/>
      <c r="H65" s="98"/>
      <c r="I65" s="98"/>
      <c r="J65" s="98"/>
      <c r="K65" s="98"/>
      <c r="L65" s="98"/>
      <c r="M65" s="98"/>
      <c r="N65" s="99"/>
      <c r="O65" s="98"/>
      <c r="P65" s="99"/>
      <c r="Q65" s="98"/>
      <c r="R65" s="99"/>
    </row>
    <row r="66" spans="1:18" ht="12" customHeight="1">
      <c r="A66" s="94"/>
      <c r="B66" s="95"/>
      <c r="C66" s="95"/>
      <c r="D66" s="96"/>
      <c r="E66" s="97"/>
      <c r="F66" s="97"/>
      <c r="G66" s="98"/>
      <c r="H66" s="98"/>
      <c r="I66" s="98"/>
      <c r="J66" s="98"/>
      <c r="K66" s="98"/>
      <c r="L66" s="98"/>
      <c r="M66" s="98"/>
      <c r="N66" s="99"/>
      <c r="O66" s="98"/>
      <c r="P66" s="99"/>
      <c r="Q66" s="98"/>
      <c r="R66" s="99"/>
    </row>
    <row r="67" spans="1:80" s="7" customFormat="1" ht="12" customHeight="1">
      <c r="A67" s="146" t="s">
        <v>124</v>
      </c>
      <c r="B67" s="147"/>
      <c r="C67" s="31"/>
      <c r="D67" s="23"/>
      <c r="E67" s="18"/>
      <c r="F67" s="259"/>
      <c r="G67" s="278">
        <f>G7</f>
        <v>0</v>
      </c>
      <c r="H67" s="279"/>
      <c r="I67" s="279"/>
      <c r="J67" s="279"/>
      <c r="K67" s="279"/>
      <c r="L67" s="279"/>
      <c r="M67" s="280"/>
      <c r="N67" s="280"/>
      <c r="O67" s="280"/>
      <c r="P67" s="280"/>
      <c r="Q67" s="280"/>
      <c r="R67" s="281"/>
      <c r="S67" s="86"/>
      <c r="T67" s="82"/>
      <c r="U67" s="110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</row>
    <row r="68" spans="1:80" s="7" customFormat="1" ht="12" customHeight="1">
      <c r="A68" s="263"/>
      <c r="B68" s="147"/>
      <c r="C68" s="256"/>
      <c r="D68" s="257"/>
      <c r="E68" s="260"/>
      <c r="F68" s="261"/>
      <c r="G68" s="258"/>
      <c r="H68" s="258"/>
      <c r="I68" s="258"/>
      <c r="J68" s="258"/>
      <c r="K68" s="258"/>
      <c r="L68" s="258"/>
      <c r="M68" s="262"/>
      <c r="N68" s="262"/>
      <c r="O68" s="262"/>
      <c r="P68" s="262"/>
      <c r="Q68" s="262"/>
      <c r="R68" s="264"/>
      <c r="S68" s="82"/>
      <c r="T68" s="82"/>
      <c r="U68" s="110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</row>
    <row r="69" spans="1:80" s="7" customFormat="1" ht="12" customHeight="1">
      <c r="A69" s="167" t="s">
        <v>48</v>
      </c>
      <c r="B69" s="133"/>
      <c r="C69" s="134"/>
      <c r="D69" s="135"/>
      <c r="E69" s="136"/>
      <c r="F69" s="143"/>
      <c r="G69" s="137"/>
      <c r="H69" s="137"/>
      <c r="I69" s="137"/>
      <c r="J69" s="137"/>
      <c r="K69" s="137"/>
      <c r="L69" s="137"/>
      <c r="M69" s="138"/>
      <c r="N69" s="138"/>
      <c r="O69" s="138"/>
      <c r="P69" s="138"/>
      <c r="Q69" s="139"/>
      <c r="R69" s="140"/>
      <c r="S69" s="82"/>
      <c r="T69" s="82"/>
      <c r="U69" s="115"/>
      <c r="V69" s="116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</row>
    <row r="70" spans="1:80" s="7" customFormat="1" ht="12" customHeight="1">
      <c r="A70" s="152" t="s">
        <v>36</v>
      </c>
      <c r="B70" s="46" t="s">
        <v>93</v>
      </c>
      <c r="C70" s="34"/>
      <c r="D70" s="16"/>
      <c r="E70" s="247"/>
      <c r="F70" s="141"/>
      <c r="G70" s="301">
        <v>320</v>
      </c>
      <c r="H70" s="302"/>
      <c r="I70" s="302"/>
      <c r="J70" s="302"/>
      <c r="K70" s="302"/>
      <c r="L70" s="303"/>
      <c r="M70" s="267">
        <f aca="true" t="shared" si="2" ref="M70:M78">IF(U70,G70,0)</f>
        <v>0</v>
      </c>
      <c r="N70" s="268"/>
      <c r="O70" s="268"/>
      <c r="P70" s="268"/>
      <c r="Q70" s="268"/>
      <c r="R70" s="269"/>
      <c r="S70" s="82"/>
      <c r="T70" s="82"/>
      <c r="U70" s="110" t="b">
        <v>0</v>
      </c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</row>
    <row r="71" spans="1:80" s="7" customFormat="1" ht="12" customHeight="1">
      <c r="A71" s="152" t="s">
        <v>37</v>
      </c>
      <c r="B71" s="174" t="s">
        <v>94</v>
      </c>
      <c r="C71" s="35"/>
      <c r="D71" s="15"/>
      <c r="E71" s="248"/>
      <c r="F71" s="141"/>
      <c r="G71" s="267">
        <v>395</v>
      </c>
      <c r="H71" s="268"/>
      <c r="I71" s="268"/>
      <c r="J71" s="268"/>
      <c r="K71" s="268"/>
      <c r="L71" s="269"/>
      <c r="M71" s="267">
        <f t="shared" si="2"/>
        <v>0</v>
      </c>
      <c r="N71" s="268"/>
      <c r="O71" s="268"/>
      <c r="P71" s="268"/>
      <c r="Q71" s="268"/>
      <c r="R71" s="269"/>
      <c r="S71" s="82"/>
      <c r="T71" s="82"/>
      <c r="U71" s="110" t="b">
        <v>0</v>
      </c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</row>
    <row r="72" spans="1:80" s="7" customFormat="1" ht="12" customHeight="1">
      <c r="A72" s="152" t="s">
        <v>38</v>
      </c>
      <c r="B72" s="174" t="s">
        <v>95</v>
      </c>
      <c r="C72" s="35"/>
      <c r="D72" s="15"/>
      <c r="E72" s="248"/>
      <c r="F72" s="141"/>
      <c r="G72" s="267">
        <v>450</v>
      </c>
      <c r="H72" s="268"/>
      <c r="I72" s="268"/>
      <c r="J72" s="268"/>
      <c r="K72" s="268"/>
      <c r="L72" s="269"/>
      <c r="M72" s="267">
        <f t="shared" si="2"/>
        <v>0</v>
      </c>
      <c r="N72" s="268"/>
      <c r="O72" s="268"/>
      <c r="P72" s="268"/>
      <c r="Q72" s="268"/>
      <c r="R72" s="269"/>
      <c r="S72" s="82"/>
      <c r="T72" s="82"/>
      <c r="U72" s="112" t="b">
        <v>0</v>
      </c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</row>
    <row r="73" spans="1:80" s="7" customFormat="1" ht="12" customHeight="1">
      <c r="A73" s="152" t="s">
        <v>43</v>
      </c>
      <c r="B73" s="174" t="s">
        <v>96</v>
      </c>
      <c r="C73" s="35"/>
      <c r="D73" s="15"/>
      <c r="E73" s="248"/>
      <c r="F73" s="141"/>
      <c r="G73" s="267">
        <v>495</v>
      </c>
      <c r="H73" s="268"/>
      <c r="I73" s="268"/>
      <c r="J73" s="268"/>
      <c r="K73" s="268"/>
      <c r="L73" s="269"/>
      <c r="M73" s="267">
        <f t="shared" si="2"/>
        <v>0</v>
      </c>
      <c r="N73" s="268"/>
      <c r="O73" s="268"/>
      <c r="P73" s="268"/>
      <c r="Q73" s="268"/>
      <c r="R73" s="269"/>
      <c r="S73" s="82"/>
      <c r="T73" s="82"/>
      <c r="U73" s="110" t="b">
        <v>0</v>
      </c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</row>
    <row r="74" spans="1:80" s="7" customFormat="1" ht="12" customHeight="1">
      <c r="A74" s="152" t="s">
        <v>139</v>
      </c>
      <c r="B74" s="174" t="s">
        <v>121</v>
      </c>
      <c r="C74" s="35"/>
      <c r="D74" s="15"/>
      <c r="E74" s="248"/>
      <c r="F74" s="141"/>
      <c r="G74" s="267">
        <v>650</v>
      </c>
      <c r="H74" s="268"/>
      <c r="I74" s="268"/>
      <c r="J74" s="268"/>
      <c r="K74" s="268"/>
      <c r="L74" s="269"/>
      <c r="M74" s="267">
        <f>IF(U74,G74,0)</f>
        <v>0</v>
      </c>
      <c r="N74" s="268"/>
      <c r="O74" s="268"/>
      <c r="P74" s="268"/>
      <c r="Q74" s="268"/>
      <c r="R74" s="269"/>
      <c r="S74" s="82"/>
      <c r="T74" s="82"/>
      <c r="U74" s="110" t="b">
        <v>0</v>
      </c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</row>
    <row r="75" spans="1:22" ht="12" customHeight="1">
      <c r="A75" s="152" t="s">
        <v>41</v>
      </c>
      <c r="B75" s="174" t="s">
        <v>115</v>
      </c>
      <c r="C75" s="35"/>
      <c r="D75" s="17"/>
      <c r="E75" s="248"/>
      <c r="F75" s="141"/>
      <c r="G75" s="267">
        <v>650</v>
      </c>
      <c r="H75" s="268"/>
      <c r="I75" s="268"/>
      <c r="J75" s="268"/>
      <c r="K75" s="268"/>
      <c r="L75" s="269"/>
      <c r="M75" s="267">
        <f t="shared" si="2"/>
        <v>0</v>
      </c>
      <c r="N75" s="268"/>
      <c r="O75" s="268"/>
      <c r="P75" s="268"/>
      <c r="Q75" s="268"/>
      <c r="R75" s="269"/>
      <c r="T75" s="82"/>
      <c r="U75" s="110" t="b">
        <v>0</v>
      </c>
      <c r="V75" s="82"/>
    </row>
    <row r="76" spans="1:22" ht="12" customHeight="1">
      <c r="A76" s="152" t="s">
        <v>44</v>
      </c>
      <c r="B76" s="174" t="s">
        <v>116</v>
      </c>
      <c r="C76" s="35"/>
      <c r="D76" s="17"/>
      <c r="E76" s="248"/>
      <c r="F76" s="141"/>
      <c r="G76" s="267">
        <v>695</v>
      </c>
      <c r="H76" s="268"/>
      <c r="I76" s="268"/>
      <c r="J76" s="268"/>
      <c r="K76" s="268"/>
      <c r="L76" s="269"/>
      <c r="M76" s="267">
        <f t="shared" si="2"/>
        <v>0</v>
      </c>
      <c r="N76" s="268"/>
      <c r="O76" s="268"/>
      <c r="P76" s="268"/>
      <c r="Q76" s="268"/>
      <c r="R76" s="269"/>
      <c r="T76" s="82"/>
      <c r="U76" s="110" t="b">
        <v>0</v>
      </c>
      <c r="V76" s="82"/>
    </row>
    <row r="77" spans="1:22" ht="12" customHeight="1">
      <c r="A77" s="152" t="s">
        <v>117</v>
      </c>
      <c r="B77" s="174" t="s">
        <v>118</v>
      </c>
      <c r="C77" s="35"/>
      <c r="D77" s="17"/>
      <c r="E77" s="248"/>
      <c r="F77" s="141"/>
      <c r="G77" s="267">
        <v>995</v>
      </c>
      <c r="H77" s="268"/>
      <c r="I77" s="268"/>
      <c r="J77" s="268"/>
      <c r="K77" s="268"/>
      <c r="L77" s="269"/>
      <c r="M77" s="267">
        <f>IF(U77,G77,0)</f>
        <v>0</v>
      </c>
      <c r="N77" s="268"/>
      <c r="O77" s="268"/>
      <c r="P77" s="268"/>
      <c r="Q77" s="268"/>
      <c r="R77" s="269"/>
      <c r="T77" s="82"/>
      <c r="U77" s="110" t="b">
        <v>0</v>
      </c>
      <c r="V77" s="82"/>
    </row>
    <row r="78" spans="1:22" ht="12" customHeight="1">
      <c r="A78" s="152" t="s">
        <v>45</v>
      </c>
      <c r="B78" s="47" t="s">
        <v>92</v>
      </c>
      <c r="C78" s="35"/>
      <c r="D78" s="17"/>
      <c r="E78" s="248"/>
      <c r="F78" s="141"/>
      <c r="G78" s="267">
        <v>695</v>
      </c>
      <c r="H78" s="268"/>
      <c r="I78" s="268"/>
      <c r="J78" s="268"/>
      <c r="K78" s="268"/>
      <c r="L78" s="269"/>
      <c r="M78" s="267">
        <f t="shared" si="2"/>
        <v>0</v>
      </c>
      <c r="N78" s="268"/>
      <c r="O78" s="268"/>
      <c r="P78" s="268"/>
      <c r="Q78" s="268"/>
      <c r="R78" s="269"/>
      <c r="T78" s="82"/>
      <c r="U78" s="110" t="b">
        <v>0</v>
      </c>
      <c r="V78" s="82"/>
    </row>
    <row r="79" spans="1:22" ht="12" customHeight="1">
      <c r="A79" s="152" t="s">
        <v>46</v>
      </c>
      <c r="B79" s="47" t="s">
        <v>90</v>
      </c>
      <c r="C79" s="35"/>
      <c r="D79" s="17"/>
      <c r="E79" s="248"/>
      <c r="F79" s="141"/>
      <c r="G79" s="267">
        <v>795</v>
      </c>
      <c r="H79" s="268"/>
      <c r="I79" s="268"/>
      <c r="J79" s="268"/>
      <c r="K79" s="268"/>
      <c r="L79" s="269"/>
      <c r="M79" s="267">
        <f>IF(U79,G79,0)</f>
        <v>0</v>
      </c>
      <c r="N79" s="268"/>
      <c r="O79" s="268"/>
      <c r="P79" s="268"/>
      <c r="Q79" s="268"/>
      <c r="R79" s="269"/>
      <c r="T79" s="82"/>
      <c r="U79" s="110" t="b">
        <v>0</v>
      </c>
      <c r="V79" s="82"/>
    </row>
    <row r="80" spans="1:22" ht="12" customHeight="1">
      <c r="A80" s="152" t="s">
        <v>47</v>
      </c>
      <c r="B80" s="47" t="s">
        <v>91</v>
      </c>
      <c r="C80" s="35"/>
      <c r="D80" s="17"/>
      <c r="E80" s="248"/>
      <c r="F80" s="141"/>
      <c r="G80" s="267">
        <v>895</v>
      </c>
      <c r="H80" s="268"/>
      <c r="I80" s="268"/>
      <c r="J80" s="268"/>
      <c r="K80" s="268"/>
      <c r="L80" s="269"/>
      <c r="M80" s="267">
        <f>IF(U80,G80,0)</f>
        <v>0</v>
      </c>
      <c r="N80" s="268"/>
      <c r="O80" s="268"/>
      <c r="P80" s="268"/>
      <c r="Q80" s="268"/>
      <c r="R80" s="269"/>
      <c r="T80" s="82"/>
      <c r="U80" s="110" t="b">
        <v>0</v>
      </c>
      <c r="V80" s="82"/>
    </row>
    <row r="81" spans="1:22" ht="12" customHeight="1">
      <c r="A81" s="152" t="s">
        <v>119</v>
      </c>
      <c r="B81" s="47" t="s">
        <v>120</v>
      </c>
      <c r="C81" s="35"/>
      <c r="D81" s="17"/>
      <c r="E81" s="248"/>
      <c r="F81" s="141"/>
      <c r="G81" s="267">
        <v>995</v>
      </c>
      <c r="H81" s="268"/>
      <c r="I81" s="268"/>
      <c r="J81" s="268"/>
      <c r="K81" s="268"/>
      <c r="L81" s="269"/>
      <c r="M81" s="267">
        <f>IF(U81,G81,0)</f>
        <v>0</v>
      </c>
      <c r="N81" s="268"/>
      <c r="O81" s="268"/>
      <c r="P81" s="268"/>
      <c r="Q81" s="268"/>
      <c r="R81" s="269"/>
      <c r="T81" s="82"/>
      <c r="U81" s="110" t="b">
        <v>0</v>
      </c>
      <c r="V81" s="82"/>
    </row>
    <row r="82" spans="1:21" ht="12" customHeight="1">
      <c r="A82" s="152" t="s">
        <v>89</v>
      </c>
      <c r="B82" s="47" t="s">
        <v>102</v>
      </c>
      <c r="C82" s="35"/>
      <c r="D82" s="17"/>
      <c r="E82" s="248"/>
      <c r="F82" s="141"/>
      <c r="G82" s="267">
        <v>795</v>
      </c>
      <c r="H82" s="268"/>
      <c r="I82" s="268"/>
      <c r="J82" s="268"/>
      <c r="K82" s="268"/>
      <c r="L82" s="269"/>
      <c r="M82" s="267">
        <f>IF(U82,G82,0)</f>
        <v>0</v>
      </c>
      <c r="N82" s="268"/>
      <c r="O82" s="268"/>
      <c r="P82" s="268"/>
      <c r="Q82" s="268"/>
      <c r="R82" s="269"/>
      <c r="U82" s="114" t="b">
        <v>0</v>
      </c>
    </row>
    <row r="83" spans="1:18" ht="12" customHeight="1">
      <c r="A83" s="250"/>
      <c r="B83" s="251"/>
      <c r="C83" s="251"/>
      <c r="D83" s="252"/>
      <c r="E83" s="247"/>
      <c r="F83" s="265"/>
      <c r="G83" s="253"/>
      <c r="H83" s="253"/>
      <c r="I83" s="253"/>
      <c r="J83" s="253"/>
      <c r="K83" s="253"/>
      <c r="L83" s="253"/>
      <c r="M83" s="253"/>
      <c r="N83" s="254"/>
      <c r="O83" s="253"/>
      <c r="P83" s="254"/>
      <c r="Q83" s="253"/>
      <c r="R83" s="254"/>
    </row>
    <row r="84" spans="1:80" s="7" customFormat="1" ht="12" customHeight="1">
      <c r="A84" s="167" t="s">
        <v>35</v>
      </c>
      <c r="B84" s="133"/>
      <c r="C84" s="134"/>
      <c r="D84" s="135"/>
      <c r="E84" s="266"/>
      <c r="F84" s="141"/>
      <c r="G84" s="137"/>
      <c r="H84" s="137"/>
      <c r="I84" s="137"/>
      <c r="J84" s="137"/>
      <c r="K84" s="137"/>
      <c r="L84" s="137"/>
      <c r="M84" s="138"/>
      <c r="N84" s="138"/>
      <c r="O84" s="138"/>
      <c r="P84" s="138"/>
      <c r="Q84" s="139"/>
      <c r="R84" s="140"/>
      <c r="S84" s="82"/>
      <c r="T84" s="82"/>
      <c r="U84" s="115"/>
      <c r="V84" s="116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</row>
    <row r="85" spans="1:80" s="7" customFormat="1" ht="12" customHeight="1">
      <c r="A85" s="152" t="s">
        <v>123</v>
      </c>
      <c r="B85" s="144" t="s">
        <v>122</v>
      </c>
      <c r="C85" s="34"/>
      <c r="D85" s="16"/>
      <c r="E85" s="247"/>
      <c r="F85" s="141"/>
      <c r="G85" s="267">
        <v>225</v>
      </c>
      <c r="H85" s="268"/>
      <c r="I85" s="268"/>
      <c r="J85" s="268"/>
      <c r="K85" s="268"/>
      <c r="L85" s="269"/>
      <c r="M85" s="267">
        <f aca="true" t="shared" si="3" ref="M85:M90">IF(U85,G85,0)</f>
        <v>0</v>
      </c>
      <c r="N85" s="268"/>
      <c r="O85" s="268"/>
      <c r="P85" s="268"/>
      <c r="Q85" s="268"/>
      <c r="R85" s="269"/>
      <c r="S85" s="82"/>
      <c r="T85" s="82"/>
      <c r="U85" s="110" t="b">
        <v>0</v>
      </c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</row>
    <row r="86" spans="1:80" s="7" customFormat="1" ht="12" customHeight="1">
      <c r="A86" s="152" t="s">
        <v>39</v>
      </c>
      <c r="B86" s="47" t="s">
        <v>97</v>
      </c>
      <c r="C86" s="35"/>
      <c r="D86" s="15"/>
      <c r="E86" s="247"/>
      <c r="F86" s="141"/>
      <c r="G86" s="267">
        <v>225</v>
      </c>
      <c r="H86" s="268"/>
      <c r="I86" s="268"/>
      <c r="J86" s="268"/>
      <c r="K86" s="268"/>
      <c r="L86" s="269"/>
      <c r="M86" s="267">
        <f t="shared" si="3"/>
        <v>0</v>
      </c>
      <c r="N86" s="268"/>
      <c r="O86" s="268"/>
      <c r="P86" s="268"/>
      <c r="Q86" s="268"/>
      <c r="R86" s="269"/>
      <c r="S86" s="82"/>
      <c r="T86" s="82"/>
      <c r="U86" s="110" t="b">
        <v>0</v>
      </c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</row>
    <row r="87" spans="1:80" s="7" customFormat="1" ht="12" customHeight="1">
      <c r="A87" s="152" t="s">
        <v>40</v>
      </c>
      <c r="B87" s="47" t="s">
        <v>98</v>
      </c>
      <c r="C87" s="35"/>
      <c r="D87" s="15"/>
      <c r="E87" s="248"/>
      <c r="F87" s="141"/>
      <c r="G87" s="267">
        <v>225</v>
      </c>
      <c r="H87" s="268"/>
      <c r="I87" s="268"/>
      <c r="J87" s="268"/>
      <c r="K87" s="268"/>
      <c r="L87" s="269"/>
      <c r="M87" s="267">
        <f t="shared" si="3"/>
        <v>0</v>
      </c>
      <c r="N87" s="268"/>
      <c r="O87" s="268"/>
      <c r="P87" s="268"/>
      <c r="Q87" s="268"/>
      <c r="R87" s="269"/>
      <c r="S87" s="82"/>
      <c r="T87" s="82"/>
      <c r="U87" s="110" t="b">
        <v>0</v>
      </c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</row>
    <row r="88" spans="1:80" s="7" customFormat="1" ht="12" customHeight="1">
      <c r="A88" s="152" t="s">
        <v>42</v>
      </c>
      <c r="B88" s="47" t="s">
        <v>99</v>
      </c>
      <c r="C88" s="35"/>
      <c r="D88" s="15"/>
      <c r="E88" s="248"/>
      <c r="F88" s="141"/>
      <c r="G88" s="267">
        <v>245</v>
      </c>
      <c r="H88" s="268"/>
      <c r="I88" s="268"/>
      <c r="J88" s="268"/>
      <c r="K88" s="268"/>
      <c r="L88" s="269"/>
      <c r="M88" s="267">
        <f t="shared" si="3"/>
        <v>0</v>
      </c>
      <c r="N88" s="268"/>
      <c r="O88" s="268"/>
      <c r="P88" s="268"/>
      <c r="Q88" s="268"/>
      <c r="R88" s="269"/>
      <c r="S88" s="82"/>
      <c r="T88" s="82"/>
      <c r="U88" s="112" t="b">
        <v>0</v>
      </c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</row>
    <row r="89" spans="1:80" s="7" customFormat="1" ht="12" customHeight="1">
      <c r="A89" s="152" t="s">
        <v>79</v>
      </c>
      <c r="B89" s="47" t="s">
        <v>100</v>
      </c>
      <c r="C89" s="35"/>
      <c r="D89" s="15"/>
      <c r="E89" s="248"/>
      <c r="F89" s="141"/>
      <c r="G89" s="267">
        <v>245</v>
      </c>
      <c r="H89" s="268"/>
      <c r="I89" s="268"/>
      <c r="J89" s="268"/>
      <c r="K89" s="268"/>
      <c r="L89" s="269"/>
      <c r="M89" s="267">
        <f t="shared" si="3"/>
        <v>0</v>
      </c>
      <c r="N89" s="268"/>
      <c r="O89" s="268"/>
      <c r="P89" s="268"/>
      <c r="Q89" s="268"/>
      <c r="R89" s="269"/>
      <c r="S89" s="82"/>
      <c r="T89" s="82"/>
      <c r="U89" s="110" t="b">
        <v>0</v>
      </c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</row>
    <row r="90" spans="1:80" s="7" customFormat="1" ht="12" customHeight="1">
      <c r="A90" s="152" t="s">
        <v>80</v>
      </c>
      <c r="B90" s="47" t="s">
        <v>101</v>
      </c>
      <c r="C90" s="35"/>
      <c r="D90" s="15"/>
      <c r="E90" s="248"/>
      <c r="F90" s="141"/>
      <c r="G90" s="267">
        <v>245</v>
      </c>
      <c r="H90" s="268"/>
      <c r="I90" s="268"/>
      <c r="J90" s="268"/>
      <c r="K90" s="268"/>
      <c r="L90" s="269"/>
      <c r="M90" s="267">
        <f t="shared" si="3"/>
        <v>0</v>
      </c>
      <c r="N90" s="268"/>
      <c r="O90" s="268"/>
      <c r="P90" s="268"/>
      <c r="Q90" s="268"/>
      <c r="R90" s="269"/>
      <c r="S90" s="82"/>
      <c r="T90" s="82"/>
      <c r="U90" s="112" t="b">
        <v>0</v>
      </c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</row>
    <row r="91" spans="1:80" s="7" customFormat="1" ht="12" customHeight="1">
      <c r="A91" s="152" t="s">
        <v>137</v>
      </c>
      <c r="B91" s="47" t="s">
        <v>138</v>
      </c>
      <c r="C91" s="35"/>
      <c r="D91" s="15"/>
      <c r="E91" s="248"/>
      <c r="F91" s="141"/>
      <c r="G91" s="267"/>
      <c r="H91" s="268"/>
      <c r="I91" s="268"/>
      <c r="J91" s="268"/>
      <c r="K91" s="268"/>
      <c r="L91" s="269"/>
      <c r="M91" s="267">
        <f>IF(U91,G91,0)</f>
        <v>0</v>
      </c>
      <c r="N91" s="268"/>
      <c r="O91" s="268"/>
      <c r="P91" s="268"/>
      <c r="Q91" s="268"/>
      <c r="R91" s="269"/>
      <c r="S91" s="82"/>
      <c r="T91" s="82"/>
      <c r="U91" s="11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</row>
    <row r="92" spans="1:18" ht="12" customHeight="1">
      <c r="A92" s="243"/>
      <c r="B92" s="216"/>
      <c r="C92" s="216"/>
      <c r="D92" s="255"/>
      <c r="E92" s="249"/>
      <c r="F92" s="142"/>
      <c r="G92" s="293"/>
      <c r="H92" s="294"/>
      <c r="I92" s="294"/>
      <c r="J92" s="294"/>
      <c r="K92" s="294"/>
      <c r="L92" s="294"/>
      <c r="M92" s="291"/>
      <c r="N92" s="292"/>
      <c r="O92" s="292"/>
      <c r="P92" s="292"/>
      <c r="Q92" s="292"/>
      <c r="R92" s="292"/>
    </row>
    <row r="93" spans="1:18" ht="13.5" customHeight="1">
      <c r="A93" s="94"/>
      <c r="B93" s="209" t="s">
        <v>78</v>
      </c>
      <c r="C93" s="205"/>
      <c r="D93" s="206"/>
      <c r="E93" s="289"/>
      <c r="F93" s="290"/>
      <c r="G93" s="290"/>
      <c r="H93" s="290"/>
      <c r="I93" s="290"/>
      <c r="J93" s="290"/>
      <c r="K93" s="290"/>
      <c r="L93" s="98"/>
      <c r="M93" s="308">
        <f>M49</f>
        <v>0</v>
      </c>
      <c r="N93" s="309"/>
      <c r="O93" s="309"/>
      <c r="P93" s="309"/>
      <c r="Q93" s="309"/>
      <c r="R93" s="310"/>
    </row>
    <row r="94" spans="1:18" ht="13.5" customHeight="1">
      <c r="A94" s="94"/>
      <c r="B94" s="210" t="s">
        <v>76</v>
      </c>
      <c r="C94" s="207"/>
      <c r="D94" s="208"/>
      <c r="E94" s="314"/>
      <c r="F94" s="315"/>
      <c r="G94" s="315"/>
      <c r="H94" s="315"/>
      <c r="I94" s="315"/>
      <c r="J94" s="315"/>
      <c r="K94" s="315"/>
      <c r="L94" s="98"/>
      <c r="M94" s="283">
        <f>SUM(M70:R82)</f>
        <v>0</v>
      </c>
      <c r="N94" s="284"/>
      <c r="O94" s="284"/>
      <c r="P94" s="284"/>
      <c r="Q94" s="284"/>
      <c r="R94" s="285"/>
    </row>
    <row r="95" spans="1:18" ht="13.5" customHeight="1">
      <c r="A95" s="94"/>
      <c r="B95" s="210" t="s">
        <v>77</v>
      </c>
      <c r="C95" s="207"/>
      <c r="D95" s="208"/>
      <c r="E95" s="314"/>
      <c r="F95" s="315"/>
      <c r="G95" s="315"/>
      <c r="H95" s="315"/>
      <c r="I95" s="315"/>
      <c r="J95" s="315"/>
      <c r="K95" s="315"/>
      <c r="L95" s="98"/>
      <c r="M95" s="283">
        <f>SUM(M85:R90)</f>
        <v>0</v>
      </c>
      <c r="N95" s="284"/>
      <c r="O95" s="284"/>
      <c r="P95" s="284"/>
      <c r="Q95" s="284"/>
      <c r="R95" s="285"/>
    </row>
    <row r="96" spans="1:18" ht="12" customHeight="1">
      <c r="A96" s="94"/>
      <c r="B96" s="95"/>
      <c r="C96" s="95"/>
      <c r="D96" s="96"/>
      <c r="E96" s="97"/>
      <c r="F96" s="97"/>
      <c r="G96" s="98"/>
      <c r="H96" s="98"/>
      <c r="I96" s="98"/>
      <c r="J96" s="98"/>
      <c r="K96" s="98"/>
      <c r="L96" s="98"/>
      <c r="M96" s="98"/>
      <c r="N96" s="99"/>
      <c r="O96" s="98"/>
      <c r="P96" s="99"/>
      <c r="Q96" s="98"/>
      <c r="R96" s="99"/>
    </row>
    <row r="97" spans="1:18" ht="13.5" customHeight="1">
      <c r="A97" s="94"/>
      <c r="B97" s="199" t="s">
        <v>74</v>
      </c>
      <c r="C97" s="289" t="s">
        <v>26</v>
      </c>
      <c r="D97" s="289"/>
      <c r="E97" s="289"/>
      <c r="F97" s="200"/>
      <c r="G97" s="311"/>
      <c r="H97" s="312"/>
      <c r="I97" s="312"/>
      <c r="J97" s="312"/>
      <c r="K97" s="312"/>
      <c r="L97" s="313"/>
      <c r="M97" s="308">
        <f>SUM(M93+M94+M95)</f>
        <v>0</v>
      </c>
      <c r="N97" s="309"/>
      <c r="O97" s="309"/>
      <c r="P97" s="309"/>
      <c r="Q97" s="309"/>
      <c r="R97" s="310"/>
    </row>
    <row r="98" spans="1:18" ht="13.5" customHeight="1">
      <c r="A98" s="94"/>
      <c r="B98" s="95"/>
      <c r="C98" s="307" t="s">
        <v>29</v>
      </c>
      <c r="D98" s="307"/>
      <c r="E98" s="307"/>
      <c r="F98" s="97"/>
      <c r="G98" s="100"/>
      <c r="H98" s="98"/>
      <c r="I98" s="98"/>
      <c r="J98" s="98"/>
      <c r="K98" s="98"/>
      <c r="L98" s="98"/>
      <c r="M98" s="298">
        <f>SUM(M97*G97)</f>
        <v>0</v>
      </c>
      <c r="N98" s="299"/>
      <c r="O98" s="299"/>
      <c r="P98" s="299"/>
      <c r="Q98" s="299"/>
      <c r="R98" s="300"/>
    </row>
    <row r="99" spans="1:18" ht="13.5" customHeight="1">
      <c r="A99" s="94"/>
      <c r="B99" s="95"/>
      <c r="C99" s="99"/>
      <c r="D99" s="96"/>
      <c r="E99" s="97"/>
      <c r="F99" s="97"/>
      <c r="G99" s="100"/>
      <c r="H99" s="98"/>
      <c r="I99" s="98"/>
      <c r="J99" s="98"/>
      <c r="K99" s="98"/>
      <c r="L99" s="98"/>
      <c r="M99" s="93"/>
      <c r="N99" s="129"/>
      <c r="O99" s="129"/>
      <c r="P99" s="129"/>
      <c r="Q99" s="129"/>
      <c r="R99" s="130"/>
    </row>
    <row r="100" spans="1:18" ht="13.5" customHeight="1" thickBot="1">
      <c r="A100" s="145" t="s">
        <v>125</v>
      </c>
      <c r="B100" s="95"/>
      <c r="C100" s="297" t="s">
        <v>27</v>
      </c>
      <c r="D100" s="297"/>
      <c r="E100" s="297"/>
      <c r="F100" s="97"/>
      <c r="G100" s="100"/>
      <c r="H100" s="98"/>
      <c r="I100" s="98"/>
      <c r="J100" s="98"/>
      <c r="K100" s="304">
        <f>SUM(M97-M98)</f>
        <v>0</v>
      </c>
      <c r="L100" s="305"/>
      <c r="M100" s="305"/>
      <c r="N100" s="305"/>
      <c r="O100" s="305"/>
      <c r="P100" s="305"/>
      <c r="Q100" s="305"/>
      <c r="R100" s="306"/>
    </row>
    <row r="101" spans="1:18" ht="12" customHeight="1" thickTop="1">
      <c r="A101" s="131"/>
      <c r="B101" s="132"/>
      <c r="C101" s="95"/>
      <c r="D101" s="96"/>
      <c r="E101" s="97"/>
      <c r="F101" s="97"/>
      <c r="G101" s="101"/>
      <c r="H101" s="101"/>
      <c r="I101" s="101"/>
      <c r="J101" s="101"/>
      <c r="K101" s="295"/>
      <c r="L101" s="296"/>
      <c r="M101" s="296"/>
      <c r="N101" s="296"/>
      <c r="O101" s="296"/>
      <c r="P101" s="296"/>
      <c r="Q101" s="296"/>
      <c r="R101" s="296"/>
    </row>
    <row r="102" spans="1:18" ht="18.75" customHeight="1">
      <c r="A102" s="179" t="s">
        <v>50</v>
      </c>
      <c r="B102" s="180"/>
      <c r="C102" s="180"/>
      <c r="D102" s="181"/>
      <c r="E102" s="182"/>
      <c r="F102" s="182"/>
      <c r="G102" s="182"/>
      <c r="H102" s="182"/>
      <c r="I102" s="182"/>
      <c r="J102" s="182"/>
      <c r="K102" s="182"/>
      <c r="L102" s="182"/>
      <c r="M102" s="182"/>
      <c r="N102" s="183"/>
      <c r="O102" s="182"/>
      <c r="P102" s="183"/>
      <c r="Q102" s="182"/>
      <c r="R102" s="184"/>
    </row>
    <row r="103" spans="1:18" ht="12" customHeight="1">
      <c r="A103" s="187" t="s">
        <v>51</v>
      </c>
      <c r="B103" s="37"/>
      <c r="C103" s="37"/>
      <c r="D103" s="11"/>
      <c r="E103" s="5"/>
      <c r="F103" s="5"/>
      <c r="N103" s="7"/>
      <c r="P103" s="7"/>
      <c r="R103" s="186"/>
    </row>
    <row r="104" spans="1:18" ht="12" customHeight="1">
      <c r="A104" s="188" t="s">
        <v>103</v>
      </c>
      <c r="B104" s="37"/>
      <c r="C104" s="37"/>
      <c r="D104" s="11"/>
      <c r="E104" s="5"/>
      <c r="F104" s="5"/>
      <c r="N104" s="7"/>
      <c r="P104" s="7"/>
      <c r="R104" s="186"/>
    </row>
    <row r="105" spans="1:18" ht="12" customHeight="1">
      <c r="A105" s="185"/>
      <c r="B105" s="37"/>
      <c r="C105" s="37"/>
      <c r="D105" s="11"/>
      <c r="E105" s="5"/>
      <c r="F105" s="5"/>
      <c r="N105" s="7"/>
      <c r="P105" s="7"/>
      <c r="R105" s="186"/>
    </row>
    <row r="106" spans="1:18" ht="12.75">
      <c r="A106" s="187" t="s">
        <v>52</v>
      </c>
      <c r="B106" s="37"/>
      <c r="C106" s="37"/>
      <c r="D106" s="11"/>
      <c r="E106" s="5"/>
      <c r="F106" s="5"/>
      <c r="N106" s="7"/>
      <c r="P106" s="7"/>
      <c r="R106" s="186"/>
    </row>
    <row r="107" spans="1:18" ht="12" customHeight="1">
      <c r="A107" s="188" t="s">
        <v>70</v>
      </c>
      <c r="B107" s="37"/>
      <c r="C107" s="37"/>
      <c r="D107" s="11"/>
      <c r="E107" s="5"/>
      <c r="F107" s="5"/>
      <c r="N107" s="7"/>
      <c r="P107" s="7"/>
      <c r="R107" s="186"/>
    </row>
    <row r="108" spans="1:18" ht="12" customHeight="1">
      <c r="A108" s="188" t="s">
        <v>71</v>
      </c>
      <c r="B108" s="37"/>
      <c r="C108" s="37"/>
      <c r="D108" s="11"/>
      <c r="E108" s="5"/>
      <c r="F108" s="5"/>
      <c r="N108" s="7"/>
      <c r="P108" s="7"/>
      <c r="R108" s="186"/>
    </row>
    <row r="109" spans="1:18" ht="12" customHeight="1">
      <c r="A109" s="188"/>
      <c r="B109" s="37"/>
      <c r="C109" s="37"/>
      <c r="D109" s="11"/>
      <c r="E109" s="5"/>
      <c r="F109" s="5"/>
      <c r="N109" s="7"/>
      <c r="P109" s="7"/>
      <c r="R109" s="186"/>
    </row>
    <row r="110" spans="1:18" ht="12.75">
      <c r="A110" s="187" t="s">
        <v>53</v>
      </c>
      <c r="B110" s="37"/>
      <c r="C110" s="37"/>
      <c r="D110" s="11"/>
      <c r="E110" s="5"/>
      <c r="F110" s="5"/>
      <c r="N110" s="7"/>
      <c r="P110" s="7"/>
      <c r="R110" s="186"/>
    </row>
    <row r="111" spans="1:18" ht="12" customHeight="1">
      <c r="A111" s="189" t="s">
        <v>54</v>
      </c>
      <c r="B111" s="37"/>
      <c r="C111" s="37"/>
      <c r="D111" s="11"/>
      <c r="E111" s="5"/>
      <c r="F111" s="5"/>
      <c r="N111" s="7"/>
      <c r="P111" s="7"/>
      <c r="R111" s="186"/>
    </row>
    <row r="112" spans="1:18" ht="12" customHeight="1">
      <c r="A112" s="188" t="s">
        <v>55</v>
      </c>
      <c r="B112" s="37"/>
      <c r="C112" s="37"/>
      <c r="D112" s="11"/>
      <c r="E112" s="5"/>
      <c r="F112" s="5"/>
      <c r="N112" s="7"/>
      <c r="P112" s="7"/>
      <c r="R112" s="186"/>
    </row>
    <row r="113" spans="1:18" ht="12" customHeight="1">
      <c r="A113" s="168"/>
      <c r="B113" s="37"/>
      <c r="C113" s="37"/>
      <c r="D113" s="11"/>
      <c r="E113" s="5"/>
      <c r="F113" s="5"/>
      <c r="N113" s="7"/>
      <c r="P113" s="7"/>
      <c r="R113" s="186"/>
    </row>
    <row r="114" spans="1:18" ht="12.75">
      <c r="A114" s="187" t="s">
        <v>56</v>
      </c>
      <c r="B114" s="190"/>
      <c r="C114" s="190"/>
      <c r="D114" s="11"/>
      <c r="E114" s="5"/>
      <c r="F114" s="5"/>
      <c r="N114" s="7"/>
      <c r="P114" s="7"/>
      <c r="R114" s="186"/>
    </row>
    <row r="115" spans="1:18" ht="12" customHeight="1">
      <c r="A115" s="188" t="s">
        <v>57</v>
      </c>
      <c r="B115" s="190"/>
      <c r="C115" s="190"/>
      <c r="D115" s="11"/>
      <c r="E115" s="5"/>
      <c r="F115" s="5"/>
      <c r="N115" s="7"/>
      <c r="P115" s="7"/>
      <c r="R115" s="186"/>
    </row>
    <row r="116" spans="1:18" ht="12" customHeight="1">
      <c r="A116" s="188"/>
      <c r="B116" s="190"/>
      <c r="C116" s="190"/>
      <c r="D116" s="11"/>
      <c r="E116" s="5"/>
      <c r="F116" s="5"/>
      <c r="N116" s="7"/>
      <c r="P116" s="7"/>
      <c r="R116" s="186"/>
    </row>
    <row r="117" spans="1:18" ht="12.75">
      <c r="A117" s="187" t="s">
        <v>104</v>
      </c>
      <c r="B117" s="190"/>
      <c r="C117" s="190"/>
      <c r="D117" s="11"/>
      <c r="E117" s="5"/>
      <c r="F117" s="5"/>
      <c r="N117" s="7"/>
      <c r="P117" s="7"/>
      <c r="R117" s="186"/>
    </row>
    <row r="118" spans="1:18" ht="12" customHeight="1">
      <c r="A118" s="188" t="s">
        <v>58</v>
      </c>
      <c r="B118" s="190"/>
      <c r="C118" s="190"/>
      <c r="D118" s="11"/>
      <c r="E118" s="5"/>
      <c r="F118" s="5"/>
      <c r="N118" s="7"/>
      <c r="P118" s="7"/>
      <c r="R118" s="186"/>
    </row>
    <row r="119" spans="1:18" ht="12" customHeight="1">
      <c r="A119" s="191"/>
      <c r="B119" s="190"/>
      <c r="C119" s="190"/>
      <c r="D119" s="11"/>
      <c r="E119" s="5"/>
      <c r="F119" s="5"/>
      <c r="N119" s="7"/>
      <c r="P119" s="7"/>
      <c r="R119" s="186"/>
    </row>
    <row r="120" spans="1:18" ht="12.75">
      <c r="A120" s="187" t="s">
        <v>72</v>
      </c>
      <c r="B120" s="190"/>
      <c r="C120" s="190"/>
      <c r="D120" s="11"/>
      <c r="E120" s="5"/>
      <c r="F120" s="5"/>
      <c r="N120" s="7"/>
      <c r="P120" s="7"/>
      <c r="R120" s="186"/>
    </row>
    <row r="121" spans="1:18" ht="12.75">
      <c r="A121" s="187" t="s">
        <v>73</v>
      </c>
      <c r="B121" s="190"/>
      <c r="C121" s="190"/>
      <c r="D121" s="11"/>
      <c r="E121" s="5"/>
      <c r="F121" s="5"/>
      <c r="N121" s="7"/>
      <c r="P121" s="7"/>
      <c r="R121" s="186"/>
    </row>
    <row r="122" spans="1:18" ht="12" customHeight="1">
      <c r="A122" s="188" t="s">
        <v>59</v>
      </c>
      <c r="B122" s="192" t="s">
        <v>60</v>
      </c>
      <c r="C122" s="192" t="s">
        <v>61</v>
      </c>
      <c r="D122" s="11"/>
      <c r="E122" s="5"/>
      <c r="F122" s="5"/>
      <c r="N122" s="7"/>
      <c r="P122" s="7"/>
      <c r="R122" s="186"/>
    </row>
    <row r="123" spans="1:18" ht="12" customHeight="1">
      <c r="A123" s="188" t="s">
        <v>62</v>
      </c>
      <c r="B123" s="192" t="s">
        <v>63</v>
      </c>
      <c r="C123" s="192" t="s">
        <v>64</v>
      </c>
      <c r="D123" s="11"/>
      <c r="E123" s="5"/>
      <c r="F123" s="5"/>
      <c r="N123" s="7"/>
      <c r="P123" s="7"/>
      <c r="R123" s="186"/>
    </row>
    <row r="124" spans="1:18" ht="12" customHeight="1">
      <c r="A124" s="191"/>
      <c r="B124" s="192" t="s">
        <v>65</v>
      </c>
      <c r="C124" s="190"/>
      <c r="D124" s="11"/>
      <c r="E124" s="5"/>
      <c r="F124" s="5"/>
      <c r="N124" s="7"/>
      <c r="P124" s="7"/>
      <c r="R124" s="186"/>
    </row>
    <row r="125" spans="1:18" ht="12" customHeight="1">
      <c r="A125" s="187" t="s">
        <v>66</v>
      </c>
      <c r="B125" s="190"/>
      <c r="C125" s="190"/>
      <c r="D125" s="11"/>
      <c r="E125" s="5"/>
      <c r="F125" s="5"/>
      <c r="N125" s="7"/>
      <c r="P125" s="7"/>
      <c r="R125" s="186"/>
    </row>
    <row r="126" spans="1:18" ht="12" customHeight="1">
      <c r="A126" s="188" t="s">
        <v>67</v>
      </c>
      <c r="B126" s="190"/>
      <c r="C126" s="190"/>
      <c r="D126" s="11"/>
      <c r="E126" s="5"/>
      <c r="F126" s="5"/>
      <c r="N126" s="7"/>
      <c r="P126" s="7"/>
      <c r="R126" s="186"/>
    </row>
    <row r="127" spans="1:18" ht="12" customHeight="1">
      <c r="A127" s="187" t="s">
        <v>68</v>
      </c>
      <c r="B127" s="190"/>
      <c r="C127" s="190"/>
      <c r="D127" s="11"/>
      <c r="E127" s="5"/>
      <c r="F127" s="5"/>
      <c r="N127" s="7"/>
      <c r="P127" s="7"/>
      <c r="R127" s="186"/>
    </row>
    <row r="128" spans="1:18" ht="12" customHeight="1">
      <c r="A128" s="193" t="s">
        <v>69</v>
      </c>
      <c r="B128" s="194"/>
      <c r="C128" s="194"/>
      <c r="D128" s="195"/>
      <c r="E128" s="196"/>
      <c r="F128" s="196"/>
      <c r="G128" s="196"/>
      <c r="H128" s="196"/>
      <c r="I128" s="196"/>
      <c r="J128" s="196"/>
      <c r="K128" s="196"/>
      <c r="L128" s="196"/>
      <c r="M128" s="196"/>
      <c r="N128" s="197"/>
      <c r="O128" s="196"/>
      <c r="P128" s="197"/>
      <c r="Q128" s="196"/>
      <c r="R128" s="198"/>
    </row>
    <row r="129" spans="1:3" ht="12" customHeight="1">
      <c r="A129" s="177"/>
      <c r="B129"/>
      <c r="C129"/>
    </row>
    <row r="130" spans="1:3" ht="12" customHeight="1">
      <c r="A130" s="177"/>
      <c r="B130"/>
      <c r="C130"/>
    </row>
    <row r="131" spans="1:3" ht="12" customHeight="1">
      <c r="A131" s="178"/>
      <c r="B131"/>
      <c r="C131"/>
    </row>
    <row r="132" spans="1:3" ht="12" customHeight="1">
      <c r="A132" s="177"/>
      <c r="B132"/>
      <c r="C132"/>
    </row>
    <row r="134" ht="18">
      <c r="A134" s="175"/>
    </row>
    <row r="135" ht="12" customHeight="1">
      <c r="A135" s="177"/>
    </row>
    <row r="136" ht="12" customHeight="1">
      <c r="A136" s="177"/>
    </row>
    <row r="137" ht="12" customHeight="1">
      <c r="A137" s="177"/>
    </row>
    <row r="138" ht="12" customHeight="1">
      <c r="A138" s="177"/>
    </row>
    <row r="139" ht="12" customHeight="1">
      <c r="A139" s="177"/>
    </row>
    <row r="140" ht="12" customHeight="1">
      <c r="A140" s="176"/>
    </row>
    <row r="141" ht="12" customHeight="1">
      <c r="A141" s="177"/>
    </row>
    <row r="142" ht="12" customHeight="1">
      <c r="A142" s="177"/>
    </row>
    <row r="143" ht="12" customHeight="1">
      <c r="A143" s="176"/>
    </row>
    <row r="144" ht="12" customHeight="1">
      <c r="A144" s="176"/>
    </row>
    <row r="145" ht="12" customHeight="1">
      <c r="A145" s="176"/>
    </row>
    <row r="146" ht="12" customHeight="1">
      <c r="A146" s="176"/>
    </row>
    <row r="147" ht="12" customHeight="1">
      <c r="A147" s="176"/>
    </row>
    <row r="148" ht="12" customHeight="1">
      <c r="A148" s="177"/>
    </row>
    <row r="149" ht="12" customHeight="1">
      <c r="A149" s="177"/>
    </row>
    <row r="150" ht="12" customHeight="1">
      <c r="A150" s="176"/>
    </row>
    <row r="172" ht="12" customHeight="1">
      <c r="U172" s="114" t="b">
        <v>0</v>
      </c>
    </row>
  </sheetData>
  <sheetProtection/>
  <mergeCells count="144">
    <mergeCell ref="G16:L16"/>
    <mergeCell ref="M16:R16"/>
    <mergeCell ref="G43:L43"/>
    <mergeCell ref="M43:R43"/>
    <mergeCell ref="G40:L40"/>
    <mergeCell ref="M40:R40"/>
    <mergeCell ref="G39:L39"/>
    <mergeCell ref="M47:R47"/>
    <mergeCell ref="M29:R29"/>
    <mergeCell ref="G18:L18"/>
    <mergeCell ref="M18:R18"/>
    <mergeCell ref="G44:L44"/>
    <mergeCell ref="G31:L31"/>
    <mergeCell ref="M44:R44"/>
    <mergeCell ref="M31:R31"/>
    <mergeCell ref="G29:L29"/>
    <mergeCell ref="G22:L22"/>
    <mergeCell ref="G41:L41"/>
    <mergeCell ref="M41:R41"/>
    <mergeCell ref="G35:L35"/>
    <mergeCell ref="M35:R35"/>
    <mergeCell ref="G37:L37"/>
    <mergeCell ref="M37:R37"/>
    <mergeCell ref="M27:R27"/>
    <mergeCell ref="G26:L26"/>
    <mergeCell ref="G27:L27"/>
    <mergeCell ref="M20:R20"/>
    <mergeCell ref="M22:R22"/>
    <mergeCell ref="M24:R24"/>
    <mergeCell ref="M23:R23"/>
    <mergeCell ref="G20:L20"/>
    <mergeCell ref="G21:L21"/>
    <mergeCell ref="M25:R25"/>
    <mergeCell ref="M26:R26"/>
    <mergeCell ref="G7:R7"/>
    <mergeCell ref="G8:R8"/>
    <mergeCell ref="M21:R21"/>
    <mergeCell ref="G24:L24"/>
    <mergeCell ref="G25:L25"/>
    <mergeCell ref="G23:L23"/>
    <mergeCell ref="G14:L14"/>
    <mergeCell ref="M14:R14"/>
    <mergeCell ref="G15:L15"/>
    <mergeCell ref="M15:R15"/>
    <mergeCell ref="I2:L2"/>
    <mergeCell ref="G2:H2"/>
    <mergeCell ref="M13:R13"/>
    <mergeCell ref="O3:P3"/>
    <mergeCell ref="M3:N3"/>
    <mergeCell ref="G3:H3"/>
    <mergeCell ref="I3:J3"/>
    <mergeCell ref="M10:R10"/>
    <mergeCell ref="G10:L10"/>
    <mergeCell ref="G6:R6"/>
    <mergeCell ref="G32:L32"/>
    <mergeCell ref="M32:R32"/>
    <mergeCell ref="C2:D2"/>
    <mergeCell ref="Q2:R2"/>
    <mergeCell ref="O2:P2"/>
    <mergeCell ref="M2:N2"/>
    <mergeCell ref="E2:F2"/>
    <mergeCell ref="M11:R11"/>
    <mergeCell ref="G13:L13"/>
    <mergeCell ref="Q3:R3"/>
    <mergeCell ref="M97:R97"/>
    <mergeCell ref="G97:L97"/>
    <mergeCell ref="G87:L87"/>
    <mergeCell ref="M87:R87"/>
    <mergeCell ref="G88:L88"/>
    <mergeCell ref="M90:R90"/>
    <mergeCell ref="E94:K94"/>
    <mergeCell ref="M93:R93"/>
    <mergeCell ref="E95:K95"/>
    <mergeCell ref="M95:R95"/>
    <mergeCell ref="K101:R101"/>
    <mergeCell ref="C97:E97"/>
    <mergeCell ref="C100:E100"/>
    <mergeCell ref="M98:R98"/>
    <mergeCell ref="G70:L70"/>
    <mergeCell ref="M70:R70"/>
    <mergeCell ref="G71:L71"/>
    <mergeCell ref="M71:R71"/>
    <mergeCell ref="K100:R100"/>
    <mergeCell ref="C98:E98"/>
    <mergeCell ref="M94:R94"/>
    <mergeCell ref="M73:R73"/>
    <mergeCell ref="M88:R88"/>
    <mergeCell ref="M81:R81"/>
    <mergeCell ref="G92:L92"/>
    <mergeCell ref="G89:L89"/>
    <mergeCell ref="G78:L78"/>
    <mergeCell ref="M78:R78"/>
    <mergeCell ref="G75:L75"/>
    <mergeCell ref="M75:R75"/>
    <mergeCell ref="C49:E49"/>
    <mergeCell ref="M49:R49"/>
    <mergeCell ref="F49:L49"/>
    <mergeCell ref="E93:K93"/>
    <mergeCell ref="G80:L80"/>
    <mergeCell ref="G82:L82"/>
    <mergeCell ref="M82:R82"/>
    <mergeCell ref="M89:R89"/>
    <mergeCell ref="G90:L90"/>
    <mergeCell ref="M92:R92"/>
    <mergeCell ref="G85:L85"/>
    <mergeCell ref="G67:R67"/>
    <mergeCell ref="G72:L72"/>
    <mergeCell ref="M72:R72"/>
    <mergeCell ref="G73:L73"/>
    <mergeCell ref="M46:R46"/>
    <mergeCell ref="G77:L77"/>
    <mergeCell ref="G79:L79"/>
    <mergeCell ref="M79:R79"/>
    <mergeCell ref="G47:L47"/>
    <mergeCell ref="G76:L76"/>
    <mergeCell ref="M76:R76"/>
    <mergeCell ref="M74:R74"/>
    <mergeCell ref="G38:L38"/>
    <mergeCell ref="M38:R38"/>
    <mergeCell ref="M33:R33"/>
    <mergeCell ref="G34:L34"/>
    <mergeCell ref="M34:R34"/>
    <mergeCell ref="G33:L33"/>
    <mergeCell ref="M39:R39"/>
    <mergeCell ref="G81:L81"/>
    <mergeCell ref="M80:R80"/>
    <mergeCell ref="E10:F18"/>
    <mergeCell ref="G12:L12"/>
    <mergeCell ref="M12:R12"/>
    <mergeCell ref="G17:L17"/>
    <mergeCell ref="M17:R17"/>
    <mergeCell ref="G74:L74"/>
    <mergeCell ref="G28:L28"/>
    <mergeCell ref="M28:R28"/>
    <mergeCell ref="G91:L91"/>
    <mergeCell ref="M91:R91"/>
    <mergeCell ref="G11:L11"/>
    <mergeCell ref="G86:L86"/>
    <mergeCell ref="M86:R86"/>
    <mergeCell ref="M85:R85"/>
    <mergeCell ref="G45:L45"/>
    <mergeCell ref="M45:R45"/>
    <mergeCell ref="G46:L46"/>
    <mergeCell ref="M77:R77"/>
  </mergeCells>
  <hyperlinks>
    <hyperlink ref="A111" r:id="rId1" display="http://www.fromm-stretch.com/"/>
  </hyperlinks>
  <printOptions/>
  <pageMargins left="0.5511811023622047" right="0.15748031496062992" top="0.4724409448818898" bottom="0.45" header="0.3937007874015748" footer="0.23"/>
  <pageSetup horizontalDpi="600" verticalDpi="600" orientation="portrait" paperSize="9" r:id="rId4"/>
  <headerFooter alignWithMargins="0">
    <oddFooter>&amp;L&amp;D ( Page &amp;P of &amp;N )&amp;C&amp;F&amp;R&amp;A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PRICES FS3xx</dc:title>
  <dc:subject>FS3xx series 2008</dc:subject>
  <dc:creator>Ed Pennings</dc:creator>
  <cp:keywords/>
  <dc:description/>
  <cp:lastModifiedBy>servisia</cp:lastModifiedBy>
  <cp:lastPrinted>2015-03-18T10:24:18Z</cp:lastPrinted>
  <dcterms:created xsi:type="dcterms:W3CDTF">2003-04-17T13:27:39Z</dcterms:created>
  <dcterms:modified xsi:type="dcterms:W3CDTF">2015-03-18T10:24:20Z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